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C:\Users\balogh.anita\AppData\Local\Microsoft\Windows\INetCache\Content.Outlook\LA2JEQZ1\"/>
    </mc:Choice>
  </mc:AlternateContent>
  <xr:revisionPtr revIDLastSave="0" documentId="13_ncr:1_{A7D04A94-BC3A-4E26-A015-8247B32ADE1D}"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3" r:id="rId2"/>
    <sheet name="6.4" sheetId="2" r:id="rId3"/>
  </sheets>
  <definedNames>
    <definedName name="_xlnm._FilterDatabase" localSheetId="0" hidden="1">'6.2'!$A$1:$H$264</definedName>
    <definedName name="_xlnm._FilterDatabase" localSheetId="1" hidden="1">'6.3'!$A$1:$H$662</definedName>
    <definedName name="_xlnm._FilterDatabase" localSheetId="2" hidden="1">'6.4'!$A$1:$H$935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3" l="1"/>
  <c r="H36" i="3"/>
  <c r="H48" i="3"/>
  <c r="H54" i="3"/>
  <c r="H66" i="3"/>
  <c r="H88" i="3"/>
  <c r="H123" i="3"/>
  <c r="H131" i="3"/>
  <c r="H140" i="3"/>
  <c r="H146" i="3"/>
  <c r="H172" i="3"/>
  <c r="H184" i="3"/>
  <c r="H193" i="3"/>
  <c r="H267" i="3"/>
  <c r="H279" i="3"/>
  <c r="H286" i="3"/>
  <c r="H294" i="3"/>
  <c r="H301" i="3"/>
  <c r="H314" i="3"/>
  <c r="H321" i="3"/>
  <c r="F323" i="3"/>
  <c r="H10" i="2" l="1"/>
  <c r="H43" i="2"/>
  <c r="H82" i="2"/>
  <c r="H107" i="2"/>
  <c r="H121" i="2"/>
  <c r="H138" i="2"/>
  <c r="H161" i="2"/>
  <c r="H178" i="2"/>
  <c r="H203" i="2"/>
  <c r="H219" i="2"/>
  <c r="H230" i="2"/>
  <c r="H245" i="2"/>
  <c r="H260" i="2"/>
  <c r="H274" i="2"/>
  <c r="H300" i="2"/>
  <c r="H311" i="2"/>
  <c r="H328" i="2"/>
  <c r="H348" i="2"/>
  <c r="H354" i="2"/>
  <c r="H403" i="2"/>
  <c r="H417" i="2"/>
  <c r="H434" i="2"/>
  <c r="H452" i="2"/>
  <c r="H461" i="2"/>
  <c r="H477" i="2"/>
  <c r="H500" i="2"/>
  <c r="H509" i="2"/>
  <c r="H524" i="2"/>
  <c r="H530" i="2"/>
  <c r="H572" i="2"/>
  <c r="F933" i="2" s="1"/>
  <c r="H583" i="2"/>
  <c r="H593" i="2"/>
  <c r="H601" i="2"/>
  <c r="H614" i="2"/>
  <c r="H629" i="2"/>
  <c r="H640" i="2"/>
  <c r="H653" i="2"/>
  <c r="H660" i="2"/>
  <c r="H672" i="2"/>
  <c r="H676" i="2"/>
  <c r="H683" i="2"/>
  <c r="H688" i="2"/>
  <c r="H694" i="2"/>
  <c r="H698" i="2"/>
  <c r="H706" i="2"/>
  <c r="H713" i="2"/>
  <c r="H719" i="2"/>
  <c r="H724" i="2"/>
  <c r="H736" i="2"/>
  <c r="H744" i="2"/>
  <c r="H749" i="2"/>
  <c r="H762" i="2"/>
  <c r="H772" i="2"/>
  <c r="H784" i="2"/>
  <c r="H794" i="2"/>
  <c r="H809" i="2"/>
  <c r="H820" i="2"/>
  <c r="H826" i="2"/>
  <c r="H830" i="2"/>
  <c r="H834" i="2"/>
  <c r="H838" i="2"/>
  <c r="H851" i="2"/>
  <c r="H865" i="2"/>
  <c r="H880" i="2"/>
  <c r="H889" i="2"/>
  <c r="H897" i="2"/>
  <c r="H909" i="2"/>
  <c r="H921" i="2"/>
  <c r="H925" i="2"/>
  <c r="H931" i="2"/>
  <c r="H259" i="1"/>
  <c r="H253" i="1"/>
  <c r="H247" i="1"/>
  <c r="H238" i="1"/>
  <c r="H234" i="1"/>
  <c r="H229" i="1"/>
  <c r="H223" i="1"/>
  <c r="H217" i="1"/>
  <c r="H204" i="1"/>
  <c r="H198" i="1"/>
  <c r="H185" i="1"/>
  <c r="H178" i="1"/>
  <c r="H166" i="1"/>
  <c r="H158" i="1"/>
  <c r="H143" i="1"/>
  <c r="H137" i="1"/>
  <c r="H131" i="1"/>
  <c r="H117" i="1"/>
  <c r="H109" i="1"/>
  <c r="H103" i="1"/>
  <c r="H84" i="1"/>
  <c r="H74" i="1"/>
  <c r="H67" i="1"/>
  <c r="H54" i="1"/>
  <c r="H34" i="1"/>
  <c r="H28" i="1"/>
  <c r="H19" i="1"/>
  <c r="H14" i="1"/>
  <c r="H6" i="1"/>
  <c r="F261" i="1" l="1"/>
</calcChain>
</file>

<file path=xl/sharedStrings.xml><?xml version="1.0" encoding="utf-8"?>
<sst xmlns="http://schemas.openxmlformats.org/spreadsheetml/2006/main" count="2164" uniqueCount="1058">
  <si>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</si>
  <si>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</si>
  <si>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</si>
  <si>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</si>
  <si>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</si>
  <si>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</si>
  <si>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</si>
  <si>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</si>
  <si>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</si>
  <si>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</si>
  <si>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Az egyén életkorának (születéstől a halálig) és élethelyzetének megfelelő gondozási feladatokat végez.</t>
  </si>
  <si>
    <t>Ismeri az egészséges ember pszichés és szomatikus fejlődésének jellemzőit, az adott életkorban és élethelyzetben megjelenő gondozási feladatokat.</t>
  </si>
  <si>
    <t>Empátiával viszonyul a gondozást igénylő emberekhez, segítőkész.</t>
  </si>
  <si>
    <t>A gondozási feladatokat az ápoló irányítása és ellenőrzése mellett, szakszerűen látja el.</t>
  </si>
  <si>
    <t>Részt vesz az egészség fejlesztését célzó rendezvények, szűrőprogramok lebonyolításában.</t>
  </si>
  <si>
    <t>Ismeri az egészségkultúra elemeit, az egészséges életmód, életvitel jellemzőit. Tisztában van a környezet szennyezés és az egyéb egészségkárosító tényezők formáival, a megelőzés lehetőségeivel. Ismeri a prevenció szintjeit, a mentálhigiéné és az egészségfejlesztés alapvető lehetőségeit.</t>
  </si>
  <si>
    <t>Munkahelyén és magánéletében is egészségtudatos magatartást tanúsít. A rendezvények előkészítése és lebonyolítása során szem előtt tartja a környezetvédelmi szempontokat.</t>
  </si>
  <si>
    <t>Az egészségfejlesztésre irányuló tevékenységeket az ápoló irányítása és ellenőrzése mellett végzi.</t>
  </si>
  <si>
    <t>Eligazodik az egészségügyi ellátórendszerben.</t>
  </si>
  <si>
    <t>Ismeri az egészségügyi ellátórendszer struktúráját, működését. Ismeri a team-munka alapjait, az együttműködés és problémamegoldás lehetőségeit.</t>
  </si>
  <si>
    <t>Igénye van a folyamatos szakmai fejlődésre. Folyamatosan együttműködik a munkatársaival. A munkatársakkal konstruktív együttműködésre és a problémák hatékony megoldására törekszik.</t>
  </si>
  <si>
    <t>Felelős a tudásának folyamatos fejlesztéséért.</t>
  </si>
  <si>
    <t>Tevékenységéhez kapcsolódóan azonosítja a beteget.</t>
  </si>
  <si>
    <t>Ismeri a betegazonosítás lényegét, szabályait, módszereit, a kapcsolódó dokumentációt.</t>
  </si>
  <si>
    <t>A beteg jogait szem előtt tartva alkalmazza a betegazonosítás szabályait.</t>
  </si>
  <si>
    <t>Önállóan azonosítja a beteget.</t>
  </si>
  <si>
    <t>Az ápolási munka során előforduló ápolásetikai és betegjogi problémákat jelzi.</t>
  </si>
  <si>
    <t>Tudja az egészségügyi szakdolgozó tevékenységével kapcsolatos etikai normákat, magatartási elvárásokat. Ismeri az egészségügyi törvénynek az ápolói munkával összefüggő főbb előírásait, különös tekintettel a betegek jogaira. Ismeri a betegjogok érvényesítésének lehetőségeit. Érti a beteglátogatással kapcsolatos általános elvárásokat.</t>
  </si>
  <si>
    <t>Magára nézve kötelezőnek érzi az etikai és jogi normák betartását. Fontosnak tartja a hivatásához méltó megjelenést, magatartást. Munkáját a beteg jogainak érvényesítésével végzi.</t>
  </si>
  <si>
    <t>Betartja a munkájával kapcsolatos etikai és jogi követelményeket.</t>
  </si>
  <si>
    <t>Méréseit, megfigyeléseit lázlapon, betegmegfigyelő lapon dokumentálja.</t>
  </si>
  <si>
    <t>Ismeri az egészségügyi dokumentáció típusait, formáit (papír alapú, elektronikus), az adatvédelemmel kapcsolatos szabályokat. Ismeri a lázlap, betegmegfigyelő lap vezetésének szabályait.</t>
  </si>
  <si>
    <t>Tiszteletben tartja az adatvédelmi szabályokat. Mérési eredményeit, megfigyeléseit pontosan dokumentálja.</t>
  </si>
  <si>
    <t>Illetéktelen személynek nem szolgáltat ki betegekkel kapcsolatos információt, adatot és dokumentumot. Egyszerű vizsgáló eljárások eredményeit az ápoló ellenőrzése mellett dokumentálja.</t>
  </si>
  <si>
    <t>Előkészíti az eszközöket, anya-gokat a megfelelő sterilizálási eljáráshoz. A steril anyagokat a szabályoknak megfelelően kezeli, tárolja.</t>
  </si>
  <si>
    <t>Tisztában van az aszepszis, antiszepszis lényegével. Ismeri a sterilizálás lehetséges formáit, az eszközök sterilizálásra történő előkészítésének folyamatát. Tudja a steril anyagok kezelésének, szállításának, tárolásának szabályait. Tisztában van a fertőzések létrejöttének mechanizmusaival, a nosocomialis fertőzések jelentőségével, a megelőzést szolgáló rendszabályokkal. Ismeri a fertőtlenítőszerek típusait és a fertőtlenítő eljárások módozatait. Ismeri az egyes ellátási területek higiénés rendjét.</t>
  </si>
  <si>
    <t>Magára nézve kötelezőnek érzi a higiénés szabályok betartását és betartatását. Belátja az aszepszis jelentőségét, megsértésének lehetséges következményeit. Belátja a nosocomi-alis fertőzések megelőzésének fontosságát. Munkahelyén és magánéletében is környezettudatos magatartást tanúsít.</t>
  </si>
  <si>
    <t>Felelős a kórházhigiénés rendszabályok betartásáért és a nosocomialis fertőzések kialakulásának megelőzéséért munkája során. Önállóan és felelősen alkalmazza a steril anyagok kezelésének, tárolásának szabályait.</t>
  </si>
  <si>
    <t>Biztosítja a kórterem/vizsgáló-helyiség rendjét, biztonságos, nyugodt környezetet alakít ki a beteg számára. Fertőtleníti a beteggel közvetlenül, vagy közvetve érintkező tárgyakat, eszközöket, felületeket. A tiszta és használt textíliákat a szabályoknak megfelelően kezeli és tárolja.</t>
  </si>
  <si>
    <t>Ismeri a kórterem és a vizsgáló felszerelését, az alkalmazott eszközök, berendezések fertőtlenítési lehetőségeit. Ismeri az előírt koncentrációjú fertőtlenítő oldatok elkészítésének előírásait. Ismeri a szennyes és tiszta textília kezelésének szabályait.</t>
  </si>
  <si>
    <t>A kórterem, vizsgálóhelyiség rendjét következetesen, önállóan biztosítja.</t>
  </si>
  <si>
    <t>Részt vesz a fertőző beteg elkülönítésében, a fertőző beteg alapápolását végzi.</t>
  </si>
  <si>
    <t>Ismeri a fertőző betegek elkülönítésére és ápolására vonatkozó előírásokat, higiénés és munkavédelmi szabályokat. Tudja az alapápolási műveletek szabályait, kivitelezését.</t>
  </si>
  <si>
    <t>Magára nézve kötelezőnek érzi azoknak a rendszabályoknak a betartását, amelyek a fertőzések átvitelének megelőzését szolgálják. Megérti az elkülönített beteget, empátiával végzi ápolását. Ügyel arra, hogy a fertőző beteg elkülönítése során érvényesüljenek a fenntarthatóság szempontjai, mind az eszközök, módszerek kiválasztásában, mind a keletkező hulladék kezelésében.</t>
  </si>
  <si>
    <t>Az ápoló irányítása mellett végzi a fertőző beteg ellátását, betartja és betartatja a munka-, környezetvédelmi és higiénés szabályokat.</t>
  </si>
  <si>
    <t>Elvégzi a beteg általános megtekintését, felméri a beteg fizikális állapotát. Részt vesz a beteg teljes körű megfigyelésében.</t>
  </si>
  <si>
    <t>Alapvető ismeretekkel rendelkezik az emberi szervezet felépítéséről, működéséről. Ismeri az emberi test részeinek és működésének magyar és orvosi latin nyelvű megnevezéseit. Ismeri a testalkat, testtájékok, járás, a bőr és bőrfüggelékek megfigyelésének szempontjait, ezekkel kapcsolatos fontosabb szakkifejezéseket. Felismeri a normálistól eltérő állapotokat. Ismeri a fájdalomra utaló jeleket, tüneteket, a jellegzetes fájdalmakat és az ahhoz kapcsolódó fontosabb szakkifejezéseket. Ismeri a tudat, a magatartás kóros elváltozásait és a kapcsolódó szakkifejezéseket.</t>
  </si>
  <si>
    <t>Belátja a megfigyelés során nyert információk jelentőségét a beteg ellátásában.  A megfigyelés során szakszerűen, pontosan, empátiával végzi feladatát.</t>
  </si>
  <si>
    <t>A kóros elváltozásokat, állapotváltozásokat jelzi az orvos, vagy ápoló felé.</t>
  </si>
  <si>
    <t>Vizithez, konzíliumhoz előkészít.</t>
  </si>
  <si>
    <t>Ismeri a vizit és a konzílium fogalmát. Tudja a vizit előkészítésével és megvalósításával kapcsolatos ápolói feladatokat.</t>
  </si>
  <si>
    <t>Tisztában van a vizit és a konzílium céljával, szerepével, emiatt felelősen viszonyul az előkészítéséhez.</t>
  </si>
  <si>
    <t>A team tagjaként részt vesz a viziteken, az ápoló utasítása és ellenőrzése mellett felkészíti a betegeket, előkészíti a kórtermet és a szükséges eszközöket.</t>
  </si>
  <si>
    <t>A beteget vizsgálatra kíséri, szállítja, megfelelően alkalmazza a betegszállítás eszközeit.</t>
  </si>
  <si>
    <t>Ismeri az intézményen belül használt betegszállító eszközök alkalmazását. Ismeri a betegszállítás módozatait. Ismeri az akadályozott ember szükségleteit, segítési módjait.</t>
  </si>
  <si>
    <t>A beteghez toleránsan, empatikusan viszonyul. A megfelelő óvintézkedés mellett kíséri/szállítja a beteget.</t>
  </si>
  <si>
    <t>A beteg kísérését, szállítását az ápoló irányítása mellett végzi, közben fokozottan ügyel a beteg biztonságára és a betegdokumentációra, adatvédelemre.</t>
  </si>
  <si>
    <t>Egyszerű eszközös vizsgálatokat végez, vitális paraméterek megfigyelését végzi, és az eredményeket dokumentálja.</t>
  </si>
  <si>
    <t>Ismeri a testtömeg, testmagasság, testkörfogat mé-résének eszközeit, kivitelezésének, dokumentálásának előírásait. Ismeri a vitális paraméterek fogalmát, élettani alapjait, jellemzőit, főbb eltéréseit és megfigyelésének szempontjait. Tudja a kardinális tünetek non-invazív mérésének szabályait, ismeri a használható eszközöket. Ismeri és használja a kapcsolódó legfontosabb szakkifejezéseket.</t>
  </si>
  <si>
    <t>Mérési feladatait pontosan végzi. Felismeri a megfigyelés során nyert információk jelentőségét. A rábízott feladatokat szakszerűen, az utasításoknak megfelelőn végzi.</t>
  </si>
  <si>
    <t>Egyszerű vizsgáló eljárásokat szakszerűen, a higiénés szabályok betartásával, az ápoló utasítása alapján, az ápoló ellenőrzése mellett végzi és dokumentálja. A vitális paraméterek megfigyelése során észlelt kóros eltéréseket azonnal jelzi az ápoló, vagy az orvos felé.</t>
  </si>
  <si>
    <t>Felfogja és szükség esetén gyűjti a beteg testváladékait, jelzi a váladékok kóros eltéréseit.</t>
  </si>
  <si>
    <t>Ismeri a testváladékok élettani jellemzőit, normálistól való eltéréseit és megfigyelésének szempontjait. Ismeri a kapcsolódó alapvető szakkifejezéseket. Tisztában van a váladékfelfogó eszközök típusaival, használatukkal, a tisztításuk és fertőtlenítésük szabályaival.</t>
  </si>
  <si>
    <t>Belátja a megfigyelés során nyert információk jelentőségét a beteg ellátásában. Fontosnak tartja a fertőtlenítőszerek környezetre gyakorolt hatásának a minimalizálását.</t>
  </si>
  <si>
    <t>Megfigyeléseit dokumentálja, a testváladékok kóros eltéréseit jelzi az ápoló felé. Önállóan, a szakmai, higiénés és munkavédelmi szabályok betartásával kezeli a beteg testváladékait.</t>
  </si>
  <si>
    <t>Méri és dokumentálja a beteg által bevitt és ürített folyadék mennyiségét.</t>
  </si>
  <si>
    <t>Tisztában van a folyadékháztartással kapcsolatos legalapvetőbb ismeretekkel. Ismeri a vízfelvétel és vízleadás formáit, élettani mennyiségét. Ismeri a bevitt és ürített folyadék dokumentálásának szabályait.</t>
  </si>
  <si>
    <t>A bevitt-ürített folyadék mérése és dokumentálása során gondosan és pontosan jár el.</t>
  </si>
  <si>
    <t>A bevitt-ürített folyadék vezetését szakszerűen, az ápoló ellenőrzése mellett végzi el és dokumentálja.</t>
  </si>
  <si>
    <t>Segítséget nyújt és intimitást biztosít az alapvető szükségletek (táplálkozás, higiéné, alvás, pihenés, mozgás, ürítés, biztonság, normál légzés, testhőmérséklet) kielégítéséhez, biztosítja a beteg komfortját. Segítséget nyújt a különböző akadályozottsággal élő emberek számára a speciális szükségleteik kielégítésében.</t>
  </si>
  <si>
    <t>Ismeri az egészséges és beteg ember szükségleteit, valamint a szükségletek kielégítésének, illetve a beteg segítésének lehetőségeit. Ismeri az inkontinens beteg ápolását. Ismeri az akadályozottság formáit, az akadályok típusait és az akadálymentesítés lehetőségeit, eszközeit.</t>
  </si>
  <si>
    <t>Szem előtt tartja a beteg állapotát. Megfelelő toleranciával és empátiával rendelkezik a betegek irányában, feladatellátása során végig tekintettel van szeméremérzetükre, tiszteletben tartja emberi méltóságukat.  Elkötelezett a betegek ápolásával kapcsolatban.</t>
  </si>
  <si>
    <t>A szükségletek kielégítésének segítését az ápoló utasítása alapján, az ápoló ellenőrzése mellett végzi.  Betartja a munka-, egészségvédelmi, higiénés szabályokat, valamint a betegbiztonság szempontjait a beteg ápolása, gondozása során. A tőle elvárható támogatást nyújtja az akadályozott beteg számára, ezt meghaladó esetekben segítséget kér az ápolótól.</t>
  </si>
  <si>
    <t>Sztómák mindennapi gondozási feladatait végzi sztómával élő betegnél, a beteg önellátó képességének csökkenése esetén.</t>
  </si>
  <si>
    <t>Tisztában van a különféle sztómák mindennapos gondozási feladataival.</t>
  </si>
  <si>
    <t>Szem előtt tartja a beteg állapotát, tiszteletben tartja a szeméremérzetét, empatikusan segédkezik a beavatkozás során.</t>
  </si>
  <si>
    <t>A sztóma gondozásában az ápoló utasításának megfelelően segédkezik.</t>
  </si>
  <si>
    <t>A nyomási fekély kialakulását megelőző eszközöket és ápolási technikákat alkalmazza a tartósan fekvő beteg ápolása során.</t>
  </si>
  <si>
    <t>Ismeri a nyomási fekély fogalmát, rizikótényezőit, stádiumait, megelőzésének lehetőségeit, valamint a megelőzésben használt eszközöket.</t>
  </si>
  <si>
    <t>Elkötelezett az ápolási feladatok szakmai szabályoknak megfelelő végzése tekintetében. Felismeri a nyomási fekély megelőzésének fontosságát.</t>
  </si>
  <si>
    <t>A prevenciós tevékenységet az ápoló utasítása alapján és ellenőrzése mellett végzi.</t>
  </si>
  <si>
    <t>Decubitus jeleit felismeri és jelzi.</t>
  </si>
  <si>
    <t>Ismeri a decubitus kialakulásának etiológiáját.</t>
  </si>
  <si>
    <t>Szakmai ismereteit fejleszti, körültekintően végzi a munkáját.</t>
  </si>
  <si>
    <t>Önálló megfigyelést végez. A nyomási fekély megjelenését jelzi orvos vagy ápoló felé.</t>
  </si>
  <si>
    <t>Gyógyászati segédeszközöket (mozgást, kommunikációt és tájékozódást, személyi gondoskodást segítő eszközök, műfogsor), kényelmi eszközöket alkalmaz a betegnél, vagy segíti a beteget annak használatában.</t>
  </si>
  <si>
    <t>Ismeri a test közeli és test távoli gyógyászati segédeszközök csoportjait. Ismeri a mozgást, kommunikációt és tájékozódást segítő eszközöket, a személyi gondoskodás eszközeit. Ismeri a kényelmi eszközök fajtáit, jellemzőit, használatuk szempontjait.</t>
  </si>
  <si>
    <t>A beteget a szükséges mértékben támogatja, segíti az eszközök használatában. Tájékozódik a beteg komfortérzetéről.</t>
  </si>
  <si>
    <t>Betartja az orvos/ápoló utasítá-sait, az előírt gyógyászati segédeszközöket szabályszerűen alkalmazza. A kényelmi eszközöket az ápoló ellenőrzése mellett, szabályszerűen alkalmazza.</t>
  </si>
  <si>
    <t>Munkája során kulturált kommunikációt folytat a betegekkel, családtagjaikkal, munkatársakkal. Hatékonyan kommunikál látás-, hallás-, beszéd- és értelmi fogyatékos emberrel.</t>
  </si>
  <si>
    <t>Ismeri a kommunikáció jellemzőit, a hiteles kommunikáció feltételeit, a kommunikációs zavarokat. Tisztában van a beteggel, családtagokkal, munkatársakkal történő kommunikáció szempontjaival. Ismeri a kommunikáció módját látás-, hallás-, beszéd- és értelmi fogyatékos emberrel.</t>
  </si>
  <si>
    <t>Fontosnak tartja a betegek, családtagok, kollégák meghallgatását.</t>
  </si>
  <si>
    <t>Tájékoztatást ad a betegnek és a hozzátartozóknak a beteg állapotával, gyógykezelésével kapcsolatban az ápoló és/vagy az orvos utasításának megfelelően.</t>
  </si>
  <si>
    <t>Alapszintű elsősegélyt nyújt.</t>
  </si>
  <si>
    <t>Tisztában van az elsősegélynyújtási kötelezettséggel. Tudja az elsősegélynyújtó teendőit a beteg állapotának felmérése, betegvizsgálat, eszméletlenség, BLS, + AED esetén. Ismeri a különböző sérülések, belgyógyászati balesetek, termikus traumák, mérgezések, rosszullétek első ellátását. Ismeri a teendőket tömeges balesetek, katasztrófák esetén.</t>
  </si>
  <si>
    <t>Elkötelezett az irányban, hogy elsőse-gélynyújtást igénylő esetekben megfelelő segítséget nyújtson. Az ellátás során mindvégig a beteg érdekeit szem előtt tartva, empatikusan nyújt segítséget.</t>
  </si>
  <si>
    <t>Önállóan felméri a helyszín biztonságát, tájékozódó betegvizsgálatot végez, mentőt/orvost hív, a segítség érkezéséig megkezdi az elsősegélynyújtást.</t>
  </si>
  <si>
    <t>A betegek ápolása, gondozása során biztonságos környezetet és munkakörülményeket alakít ki.</t>
  </si>
  <si>
    <t>Ismeri munkakörével kapcsolatos munka-, tűz- és egészségvédelmi szabályokat. Tisztában van a biztonságos munkavégzés feltételeivel.</t>
  </si>
  <si>
    <t>Elfogadja és kötelezőnek érzi a munka-, tűz- és egészségvédelmi szabályok betartását.</t>
  </si>
  <si>
    <t>Felelős a munka-, tűz- és egészségvédelmi szabályok maradéktalan betartásáért.</t>
  </si>
  <si>
    <t>Előírásoknak megfelelően használja az egyéni védő-eszközöket.</t>
  </si>
  <si>
    <t>Tisztában van az egyéni védőeszközök fogalmával, fajtáival, használatuk szabályaival.</t>
  </si>
  <si>
    <t>Belátja az egyéni védőeszközök használatának jelentőségét a betegápolás során.</t>
  </si>
  <si>
    <t>Munkáját a munkavédelmi szabályok betartásával végzi.</t>
  </si>
  <si>
    <t>A munkája során keletkezett kommunális és veszélyes hulladékot az előírásoknak megfelelően kezeli, tárolja.</t>
  </si>
  <si>
    <t>Ismeri az egészségügyi intézményekben keletkezett hulladékok fajtáit, kezelésük szabályait.</t>
  </si>
  <si>
    <t>A hulladékok kezelése során fontosnak tartja a munkavédelmi és környezetvédelmi szempontok betartását a saját, a munkatársak és a betegek érdekében.</t>
  </si>
  <si>
    <t>Önállóan kezeli a munkája során keletkező, különböző típusú hulladékokat.</t>
  </si>
  <si>
    <t>A vizsgálati mintát a laboratóriumba eljuttatja.</t>
  </si>
  <si>
    <t>Tisztában van a vizsgálati anyagok tárolásának és szállításának higiénés és munkavédelmi szabályaival.</t>
  </si>
  <si>
    <t>Belátja a vizsgálati minta kezelésével kapcsolatos előírások jelentőségét.</t>
  </si>
  <si>
    <t>A vizsgálati mintát az ápoló utasításának megfelelően szállítja. Betartja a vizsgálati minta megfelelő tárolásának és szállításának szabályait.</t>
  </si>
  <si>
    <t>Enteralis gyógyszereket, előre csomagolt formában adagolt készítményeket elrendelés alapján bead.</t>
  </si>
  <si>
    <t>Ismeri a gyógyszerelés szabályait, a gyógyszertárolás és kezelés szabályait, illetve a gyógyszerformákat.</t>
  </si>
  <si>
    <t>Munkájára igényes és precízen hajtja végre a gyógyszerelő tevékenységet.</t>
  </si>
  <si>
    <t>Előírásnak megfelelően felettesi utasításra a kliens rendszeresen szedett, kliens/hozzátartozó által beadható enteralis gyógyszereit, illetve akut esetben elrendelt enteralis gyógyszereket bead.</t>
  </si>
  <si>
    <t>Előre töltött adagban elérhető készítmény esetében subcutan, illetve intramuscularis injekciót (deltaizomba) bead, az injekciózás esetleges szövődményeit felismeri.</t>
  </si>
  <si>
    <t>Ismeri az injekciózás eszközrendszerét és szabályait, ismeri a gyógyszerelés szabályait, és az emberi test felépítését, injekciózási módokat, protokollokat.</t>
  </si>
  <si>
    <t>A legnagyobb szakmai körültekintés mellett végzi a beavatkozást. Munkája során szem előtt tartja a fel nem használt gyógyszerek környezetre gyakorolt hatásait.</t>
  </si>
  <si>
    <t>Előírás alapján utasításra a hozzátartozó/beteg által is beadható készítmények beadását önállóan végzi el.</t>
  </si>
  <si>
    <t>Vércukorszintet mér, vizeletvizsgálatot végez gyorsteszttel. Egyszerű, betegágy mellett végezhető labordiagnosztikai módszereket alkalmaz.</t>
  </si>
  <si>
    <t>Ismeri az ágy melletti vércukorszintmérés, vizeletvizsgálat módját, eszközeit, dokumentálását.</t>
  </si>
  <si>
    <t>A legnagyobb szakmai körültekintés mellett végzi a beavatkozást.</t>
  </si>
  <si>
    <t>Elrendelés alapján utasításra önállóan elvégzi a beavatkozást.</t>
  </si>
  <si>
    <t>Egészségügyi etikai és betegjogi alapismeretek</t>
  </si>
  <si>
    <t>Az egészségügyi dolgozó alapvető jogai és kötelezettségei</t>
  </si>
  <si>
    <t>Kommunikáció alapjai</t>
  </si>
  <si>
    <t>Kommunikáció</t>
  </si>
  <si>
    <t>Elsősegélynyújtási alapismeretek</t>
  </si>
  <si>
    <t>Sérültek állapotfelmérése, ellátása</t>
  </si>
  <si>
    <t>Betegbiztonság</t>
  </si>
  <si>
    <t>Munka-balesetvédelem, betegbiztonság</t>
  </si>
  <si>
    <t>Alapápolás-gondozás</t>
  </si>
  <si>
    <t>A betegmegfigyelés alapjai</t>
  </si>
  <si>
    <t>Etika és megbízhatóság</t>
  </si>
  <si>
    <t>Szociokulturális faktorok</t>
  </si>
  <si>
    <t>Egészségügyi kommunikáció</t>
  </si>
  <si>
    <t>Betegjogok</t>
  </si>
  <si>
    <t>Az egészségügyi törvény alapvető szabályozási területei</t>
  </si>
  <si>
    <t>A munkavédelem alapjai</t>
  </si>
  <si>
    <t>A munkahelyek kialakítása</t>
  </si>
  <si>
    <t>A munkaeszközök biztonsága</t>
  </si>
  <si>
    <t>Balesetvédelem</t>
  </si>
  <si>
    <t>Fertőtlenítés</t>
  </si>
  <si>
    <t>Sterilizálás</t>
  </si>
  <si>
    <t>Infekciókontroll</t>
  </si>
  <si>
    <t>A beteggondozás alapjai</t>
  </si>
  <si>
    <t>Betegápolási eljárások</t>
  </si>
  <si>
    <t>Asszisztensi feladatok</t>
  </si>
  <si>
    <t>Az elsősegélynyújtás története, alapfogalmai</t>
  </si>
  <si>
    <t>Veszélyhelyzetek ellátási stratégiái</t>
  </si>
  <si>
    <t>ABCDE szemléletű állapotfelmérés és ellátás</t>
  </si>
  <si>
    <t>Újraélesztés</t>
  </si>
  <si>
    <t>Rosszullétek, mérgezések</t>
  </si>
  <si>
    <t>Tömeges balesetek, katasztrófák</t>
  </si>
  <si>
    <t>Egészségügyi intézményben kialakult kritikus állapotok ellátása (IHBLS)</t>
  </si>
  <si>
    <t>Az emberi test felépítése</t>
  </si>
  <si>
    <t>A mozgásrendszer alapjai</t>
  </si>
  <si>
    <t>A keringés és légzés alapjai</t>
  </si>
  <si>
    <t>Az emésztés, kiválasztás, szaporodás alapjai</t>
  </si>
  <si>
    <t>Az idegrendszer, endokrin rendszer és az érzékszervek alapjai</t>
  </si>
  <si>
    <t>Non-invazív mérések és dokumentáció</t>
  </si>
  <si>
    <t>Inaktivitási tünetcsoport</t>
  </si>
  <si>
    <t>Az akadályozottság/korlátozottság alapfogalmai</t>
  </si>
  <si>
    <t>Betegfektetési és más pozicionálási technikái, betegmozgatás</t>
  </si>
  <si>
    <t>Irányított gyógyszerelés</t>
  </si>
  <si>
    <t>A gyógyszerelés alapjai</t>
  </si>
  <si>
    <t>Gyógyszerbejuttatási módok</t>
  </si>
  <si>
    <t>Gyógyászati segédeszközök</t>
  </si>
  <si>
    <t>Komplex klinikai szimulációs gyakorlat</t>
  </si>
  <si>
    <t>Betegbiztonság szimulációs gyakorlat</t>
  </si>
  <si>
    <t>Betegfektetési és más pozicionálási technikák szimulációs gyakorlat</t>
  </si>
  <si>
    <t>Betegmozgatás szimulációs gyakorlat</t>
  </si>
  <si>
    <t>Non-invazív mérések és dokumentáció szimulációs gyakorlat</t>
  </si>
  <si>
    <t>Beteggondozás alapjai szimulációs gyakorlat</t>
  </si>
  <si>
    <t>Betegápolási eljárások szimulációs gyakorlat</t>
  </si>
  <si>
    <t>Asszisztensi feladatok szimulációs gyakorlat</t>
  </si>
  <si>
    <t>Gyógyszerbejuttatási módok szimulációs gyakorlat</t>
  </si>
  <si>
    <t>Gyógyászati segédeszközök szimulációs gyakorlat</t>
  </si>
  <si>
    <t>Vitális paraméterek és injekciózás rendelőintézeti gyakorlat</t>
  </si>
  <si>
    <t>Non-invazív mérések és dokumentáció klinikai gyakorlat</t>
  </si>
  <si>
    <t>Gyógyszerbejuttatási módok klinikai gyakorlat</t>
  </si>
  <si>
    <t>Szállítási módok, betegszállítási alapok</t>
  </si>
  <si>
    <t>Az oktatóval egy auditot kell végeznie a tanulónak, egy adott betegápolási részlegen, amely során kiválasztanak számára egy beteget, akinél felméri az általános állapotát, valamint megfigyeli, hogy az életkorhoz és élethelyzethez indikolt gondozási feladatok (pl. táplálkozás, higiéné, alvás, mozgás) milyen módon vannak biztosítva. Emellett vizsgálja a kommunikációs és információátadási folyamatokat a dolgozók-beteg között, ideértve a beteg azonosítását, az ápolásetikai és betegjogi kérdések kezelését, valamint az intézményben való eligazodást. Végül megfigyeli a munkahelyi biztonságot, a védőeszközök használatát és a hulladékkezelési eljárásokat, majd megfigyeléseit, észrevételeit prezentálja csoporttársai előtt az oktató jelenlétében és aktív részvételével.</t>
  </si>
  <si>
    <t>időkeret: 5 óra</t>
  </si>
  <si>
    <t>A tanuló egy képzeletbeli kórteremben (demonstrációs teremben) dolgozó ápoló szerepét tölti be. A feladat során először mérje meg egy kiválasztott beteg vitalis paramétereit (láz, pulzus, légzés, vérnyomás) és dokumentálja azokat egy lázlapon, majd az éppen hányadékot ürítő beteget lássa el és a kóros tartalom miatt váladékát tegye félre a közeledő vizitre. Mutassa be a váladék biztonságos felfogását és jelölését a vizit előkészítése érdekében. Ellenőrizze a kórterem rendjét, készüljön fel a vizitre. A hányadék bemutatásakor tartsa be a higiéniai előírások és az egyéni védőeszközök megfelelő használatát. Alkalmazza a veszélyes hulladékok szabályszerű kezelését és tárolását. A viziten elrendelt gyógyszer beadásához készüljön elő, segédkezzen a beadásnál és dokumentálja le az elvégzett feladatokat.</t>
  </si>
  <si>
    <t>Egy szimulációs rehabilitációs osztályon van egy gyengénlátó beteg, aki három lábú bottal közlekedik, komplex ápolási igényekkel rendelkezik. A tanuló a feladat során először mérje fel a beteg mozgási, kommunikációs és személyi gondozási szükségleteit, majd dolgozzon ki egy integrált tervet, amely biztosítja a biztonságos környezetet és munkakörülményeket. Ebben a tervben alkalmazza a megfelelő gyógyászati és kényelmi segédeszközöket, segítő eszközöket a mobilitás támogatására, valamint kommunikációs segédleteket, hogy a beteg könnyebben tudjon kapcsolatot tartani a környezetével. Végül a tanulónak készítenie kell egy prezentációt, amelyben kiemeli a biztonsági intézkedéseket, a segédeszközök használatának eredményeit, valamint javaslatokat tesz az esetleges további veszélyforrásokra, ápolási-gondozási területekre.</t>
  </si>
  <si>
    <r>
      <t xml:space="preserve">A tananyagelemek és a deszkriptorok projektszemléletű kapcsolódása: 
</t>
    </r>
    <r>
      <rPr>
        <sz val="11"/>
        <color theme="1"/>
        <rFont val="Franklin Gothic Book"/>
        <family val="2"/>
        <charset val="238"/>
      </rPr>
      <t>A képzésben résztvevő a betegágy mellett végzett labordiagnosztikai módszereket alkalmazza, például vércukorszint mérését és gyors vizeletvizsgálatot végez. Ismeri az eljárások eszközeit, technikáit és dokumentálási szabályait, ezért az oktató utasításai alapján, a legnagyobb körültekintéssel végzi a beavatkozásokat.</t>
    </r>
  </si>
  <si>
    <r>
      <t xml:space="preserve">A tananyagelemek és a deszkriptorok projektszemléletű kapcsolódása: 
</t>
    </r>
    <r>
      <rPr>
        <sz val="11"/>
        <color theme="1"/>
        <rFont val="Franklin Gothic Book"/>
        <family val="2"/>
        <charset val="238"/>
      </rPr>
      <t>A tanuló/képzésben résztvevő az előre töltött adagokból elérhető készítmények beadását – subcután vagy deltoidizomba -  a gyógyszerismeret és az emberi test anatómiai ismereteinek együttes alkalmazásával végzi. Az injekciós eszközök és protokollok pontos betartása mellett ügyel a beadás precizitására, az esetleges szövődmények felismerésére, valamint a fel nem használt gyógyszerek környezetre gyakorolt hatására. Emellett az oktató felügyelete melett önállóan adja be a hozzátartozó vagy a beteg által is önállóan beadandó készítményeket, ezzel biztosítva a biztonságos és szabályszerű gyógyszeres ellátást a szimulációs gyakorlat során.</t>
    </r>
  </si>
  <si>
    <r>
      <t xml:space="preserve">A tananyagelemek és a deszkriptorok projektszemléletű kapcsolódása: 
</t>
    </r>
    <r>
      <rPr>
        <sz val="11"/>
        <color theme="1"/>
        <rFont val="Franklin Gothic Book"/>
        <family val="2"/>
        <charset val="238"/>
      </rPr>
      <t>A tanuló/képzésben résztvevő az előírások szerint, pontosan adja be az enterális gyógyszereket az ápoló utasítása alapján. Ismeri a gyógyszerformákat, valamint a tárolás és kezelés szabályait. Például egy szimuláció során, amikor egy kliens akut enterális készítményt igényel, a tanuló/képzésben résztvevő ellenőrzi a csomagolást és a kliens azonosítását, majd a gyógyszerelési és egyéb ide vonatkozó szabályok betartása, felügyelet mellett beadja a gyógyszert, biztosítva ezzel a biztonságos alkalmazást.</t>
    </r>
  </si>
  <si>
    <r>
      <t xml:space="preserve">A tananyagelemek és a deszkriptorok projektszemléletű kapcsolódása: 
</t>
    </r>
    <r>
      <rPr>
        <sz val="11"/>
        <color theme="1"/>
        <rFont val="Franklin Gothic Book"/>
        <family val="2"/>
        <charset val="238"/>
      </rPr>
      <t>A tanuló/képzésben résztvevő alaposan ismeri a vizsgálati minták helyes tárolási és szállítási eljárásait. Egy szimuláció során az a feladata, hogy átvételi eljárást végezzen egy otthon levett vizeletmintánál. A tanuló/képzésben résztvevő először ellenőrzi a minta címkéjét és a beteg azonosítását, majd a higiéniai és munkavédelmi előírásokat betartva, a megfelelő tárolási feltételek mellett átadja a mintát a laboratóriumba történő továbbítás céljából.</t>
    </r>
  </si>
  <si>
    <r>
      <t xml:space="preserve">A tananyagelemek és a deszkriptorok projektszemléletű kapcsolódása: 
</t>
    </r>
    <r>
      <rPr>
        <sz val="11"/>
        <color theme="1"/>
        <rFont val="Franklin Gothic Book"/>
        <family val="2"/>
        <charset val="238"/>
      </rPr>
      <t>A tanuló/képzésben résztvevő alaposan ismeri az egyéni védőeszközök fogalmát, típusait és használatának szabályait, valamint a munkavédelmi előírásokat. Ezek szervesen kapcsolódnak, hiszen a helyes védőeszköz-használat elengedhetetlen a beteg- és személyi biztonság megteremtéséhez az ápolási tevékenység során. 
Egy szimuláció során a tanuló/képzésben résztvevő egy fertőzésveszélyes környezetben dolgozik, ahol például a maszk és védőkesztyű használata elengedhetetlen. Az oktató felügyelete mellett pontosan betartja az egyéni védőeszközök viselésére vonatkozó előírásokat, ezzel biztosítva saját és a beteg védelmét.</t>
    </r>
  </si>
  <si>
    <r>
      <t xml:space="preserve">A tananyagelemek és a deszkriptorok projektszemléletű kapcsolódása:
</t>
    </r>
    <r>
      <rPr>
        <sz val="11"/>
        <color theme="1"/>
        <rFont val="Franklin Gothic Book"/>
        <family val="2"/>
        <charset val="238"/>
      </rPr>
      <t>A tanuló/képzésben résztvevő tisztában van a biztonságos munkakörnyezet kialakításának fontosságával. Ismeri a munka-, tűz- és egészségvédelmi előírásokat, és elkötelezetten betartja azokat a beteg- és saját biztonság érdekében. Például egy szimuláció során ellenőrzi a tűzoltókészülék állapotát a munkaterületen, biztosítva ezzel a zavartalan és biztonságos ápolási körülményeket.</t>
    </r>
  </si>
  <si>
    <r>
      <t xml:space="preserve">A tananyagelemek és a deszkriptorok projektszemléletű kapcsolódása: 
</t>
    </r>
    <r>
      <rPr>
        <sz val="11"/>
        <color theme="1"/>
        <rFont val="Franklin Gothic Book"/>
        <family val="2"/>
        <charset val="238"/>
      </rPr>
      <t>A tanuló/képzésben résztvevő elsősegélynyújtó ismereteit és feladatait a gyakorlatban is elsajátítja: tudja, hogyan mérje fel a beteg állapotát, hogyan hívja a mentőt, és miként kezdje meg a szükséges elsősegélynyújtást – legyen szó eszméletlenségről, BLS, AED alkalmazásáról, vagy különböző sérülések, mérgezések esetéről. Mindeközben mindig a beteg érdekeit tartja szem előtt, empatikus és körültekintő módon jár el.
Például egy szimulációs gyakorlat során, amikor egy baleseti helyszínen egy beteg eszméletlen állapotba kerül, először felméri a helyszín biztonságát, majd az ABCDE szemlélet alapján gyorsan észleli a kritikus jeleket, megkezdi az újraélesztést és intézkedik, amíg a mentők megérkeznek.</t>
    </r>
  </si>
  <si>
    <r>
      <t xml:space="preserve">A tananyagelemek és a deszkriptorok projektszemléletű kapcsolódása: 
</t>
    </r>
    <r>
      <rPr>
        <sz val="11"/>
        <color theme="1"/>
        <rFont val="Franklin Gothic Book"/>
        <family val="2"/>
        <charset val="238"/>
      </rPr>
      <t>A képzésben résztvevő felelősségteljesen kommunikál a betegek, hozzátartozók és kollégák felé, ideértve a különböző fogyatékkal élő egyéneket is. Megismeri a megbízható kommunikáció alapelveit és a lehetséges problémák okait, ezért figyelmesen hallgatja meg partnereit, és az ápoló vagy orvos irányítása alapján tájékoztatja őket a beteg állapotáról és a kezelési tervekről. Egy szimulációs gyakorlat során, amikor egy halláskárosult beteggel és családtagjaival kell beszélnie, ahol egyszerű, érthető nyelvet használ, vizuális segédeszközöket alkalmaz.</t>
    </r>
  </si>
  <si>
    <r>
      <t xml:space="preserve">A tananyagelemek és a deszkriptorok projektszemléletű kapcsolódása: 
</t>
    </r>
    <r>
      <rPr>
        <sz val="11"/>
        <color theme="1"/>
        <rFont val="Franklin Gothic Book"/>
        <family val="2"/>
        <charset val="238"/>
      </rPr>
      <t>A képzésben résztvevő pontosan ismeri a testközeli és távoli eszközök típusait, és a beteg szükségletéhez képest használja őket. A szimuláció során a tanuló egy mozgáskorlátozott beteggel gyakorolja a járókeret helyes használatát. Az oktató irányítása mellett beállítja az eszközt, segít a biztonságos mozgásban, és figyelemmel kíséri a beteg reakcióit.</t>
    </r>
  </si>
  <si>
    <r>
      <t xml:space="preserve">A tananyagelemek és a deszkriptorok projektszemléletű kapcsolódása: 
</t>
    </r>
    <r>
      <rPr>
        <sz val="11"/>
        <color theme="1"/>
        <rFont val="Franklin Gothic Book"/>
        <family val="2"/>
        <charset val="238"/>
      </rPr>
      <t>A tanuló/képzésben résztvevő a decubitus korai jeleit felismeri és azonnal jelzi az orvos vagy ápoló felé. Ismeri a kialakulás okait, és önállóan ellenőrzi a beteg állapotát. Például egy szimuláció során, amikor kezdeti bőrelváltozásokat észlel, azonnal jelzi az eltérést az oktató felé, elősegítve ezzel a gyors beavatkozást.</t>
    </r>
  </si>
  <si>
    <r>
      <t xml:space="preserve">A tananyagelemek és a deszkriptorok projektszemléletű kapcsolódása: 
</t>
    </r>
    <r>
      <rPr>
        <sz val="11"/>
        <color theme="1"/>
        <rFont val="Franklin Gothic Book"/>
        <family val="2"/>
        <charset val="238"/>
      </rPr>
      <t>A nyomási fekély megelőzése szervesen kapcsolódik a tartósan fekvő betegek ápolási feladataihoz. A képzés során a tanuló/képzésben résztvevő elsajátítja a nyomási fekély fogalmát, kockázati tényezőit és a megelőző technikákat, valamint az előírt eszközök használatát. Az oktató utasítása és ellenőrzése mellett a megfelelő betegpozicionálás, monitorozás és dokumentálás révén csökkenti a kialakulás kockázatát. Például egy szimulációs gyakorlaton a tanuló/képzésben résztvevő a beteg helyes pozicionálásával, speciális segédeszközök alkalmazásával és a mért eredmények pontos dokumentálásával demonstrálja a prevenció fontosságát, elősegítve ezzel a beteg komfortját és biztonságát.</t>
    </r>
  </si>
  <si>
    <r>
      <t xml:space="preserve">A tananyagelemek és a deszkriptorok projektszemléletű kapcsolódása: 
</t>
    </r>
    <r>
      <rPr>
        <sz val="11"/>
        <color theme="1"/>
        <rFont val="Franklin Gothic Book"/>
        <family val="2"/>
        <charset val="238"/>
      </rPr>
      <t>A tanuló/képzésben résztvevő a sztómával élő betegek mindennapi gondozását végzi, különösen akkor, ha az önellátó képesség csökken. Ismeri a különböző sztómák ápolási követelményeit, így a beteg állapotát figyelembe véve, empatikusan segédkezik a beavatkozások során az oktató irányítása mellett. Például egy szimuláció során a tanuló precízen megtisztítja a sztóma környékét, elvégzi az ápolási lépéseket, és az ápoló felügyelete mellett biztosítja a beteg kényelmét és biztonságát.</t>
    </r>
  </si>
  <si>
    <r>
      <t xml:space="preserve">A tananyagelemek és a deszkriptorok projektszemléletű kapcsolódása: 
</t>
    </r>
    <r>
      <rPr>
        <sz val="11"/>
        <color theme="1"/>
        <rFont val="Franklin Gothic Book"/>
        <family val="2"/>
        <charset val="238"/>
      </rPr>
      <t>Az egészségügyi ellátásban a beteg szükségleteinek kielégítése, intimitásuk megőrzése és egyéni ápolása elengedhetetlen a komfort és biztonság érdekében. Az oktató irányítása mellett a tanuló/képzésben résztvevő segít a táplálkozásban, higiéniai, pihenési, mozgási és ürítési feladatokban, különösen akadályozott eseteknél. A beteg aktuális állapotát figyelembe véve, empátiával és tisztelettel alkalmazza az egyéni ápolási technikákat. Például egy szimuláció során, amikor egy mozgáskorlátozott páciens esetében speciális fektetési módszereket kell alkalmazni a kényelmes és biztonságos ellátás érdekében, gondosan pozicionálja a beteget, így biztosítva a megfelelő támogatást.</t>
    </r>
  </si>
  <si>
    <r>
      <t xml:space="preserve">A tananyagelemek és a deszkriptorok projektszemléletű kapcsolódása: 
</t>
    </r>
    <r>
      <rPr>
        <sz val="11"/>
        <color theme="1"/>
        <rFont val="Franklin Gothic Book"/>
        <family val="2"/>
        <charset val="238"/>
      </rPr>
      <t>A bevitt és ürített folyadék pontos rögzítése segíti az állapot nyomon követését. Például egy szimuláció során, amikor a beteg intravénás és orális folyadékpótlást is kap, a mért adatok alapján, ha a vizeletmennyiség elmarad a bevitt mennyiségtől, az eltérést az oktató felé jelzik a folyadékterápia korrigálásához.</t>
    </r>
  </si>
  <si>
    <r>
      <t>A tananyagelemek és a deszkriptorok projektszemléletű kapcsolódása:</t>
    </r>
    <r>
      <rPr>
        <sz val="11"/>
        <color theme="1"/>
        <rFont val="Franklin Gothic Book"/>
        <family val="2"/>
        <charset val="238"/>
      </rPr>
      <t xml:space="preserve"> 
Szituációk során a tanuló/képzésben résztvevő a beteg testváladékainak – például a vizelet és a széklet – felfogását, megfigyelését és dokumentálását végzi a higiéniai és fertőtlenítési előírások betartásával. Ha kóros eltérést észlel, azt azonnal rögzíti és jelzi az oktató felé, biztosítva ezzel a gyors és megfelelő beavatkozást, valamint a beteg biztonságos ellátását. Az eszközök helyes használatára, tisztítására és fertőtlenítésére szintén nagy hangsúlyt fektet, így a beteg ellátása során minden lépést precízen és környezettudatosan hajt végre már a szimulációk alatt is.</t>
    </r>
  </si>
  <si>
    <r>
      <t xml:space="preserve">A tananyagelemek és a deszkriptorok projektszemléletű kapcsolódása: 
</t>
    </r>
    <r>
      <rPr>
        <sz val="11"/>
        <color theme="1"/>
        <rFont val="Franklin Gothic Book"/>
        <family val="2"/>
        <charset val="238"/>
      </rPr>
      <t>A képzés során az egyszerű eszközös vizsgálatok, a vitális paraméterek mérése és dokumentálása szorosan összekapcsolódik a beteg állapotának pontos felméréséhez. Az elsajátított ismeretek – például a testtömeg, testmagasság, testkörfogat mérésének technikái és a non-invazív mérések szabályai – segítik a precíz, higiénikus munkavégzést, miközben a kóros eltérések azonnal jelzésre kerülnek. Például egy demonstrációs gyakorlat során, amikor a testtömeget méri, a pontos adatgyűjtés hozzájárul a beteg állapotának megbízható értékeléséhez és a megfelelő ellátási folyamat megindításához.</t>
    </r>
  </si>
  <si>
    <r>
      <t xml:space="preserve">A tananyagelemek és a deszkriptorok projektszemléletű kapcsolódása: 
</t>
    </r>
    <r>
      <rPr>
        <sz val="11"/>
        <color theme="1"/>
        <rFont val="Franklin Gothic Book"/>
        <family val="2"/>
        <charset val="238"/>
      </rPr>
      <t>Az egészségügyi ellátásban a beteg kísérése és szállítása elengedhetetlen a biztonságos ellátáshoz. A vizsgálatra kísérés során a helyes betegszállító eszközöket használva, a tanuló/képzésben résztvevő az előírásokat betartva jár el, miközben empatikus hozzáállásával - az oktató felügyelete mellett - biztosítja a dokumentáció és adatvédelem szempontjából szükséges óvintézkedéseket. Például egy projekt során, amikor egy mozgáskorlátozott beteget szállít vizsgálatra, gondosan alkalmazza a speciális eszközöket, így garantálva a beteg biztonságát és kényelmét.</t>
    </r>
  </si>
  <si>
    <r>
      <t>A tananyagelemek és a deszkriptorok projektszemléletű kapcsolódása:</t>
    </r>
    <r>
      <rPr>
        <sz val="11"/>
        <color theme="1"/>
        <rFont val="Franklin Gothic Book"/>
        <family val="2"/>
        <charset val="238"/>
      </rPr>
      <t xml:space="preserve"> 
A vizit és konzílium előkészítése szervesen kapcsolódik a beteggondozás alapelveihez, hiszen a célok és feladatok ismerete garantálja a betegek, a kórterem és az eszközök precíz előkészítését. A tanuló/képzésben résztvevő felelősségteljesen jár el, elősegítve a hatékony csapatmunkát és ellátást. Például egy szimulációs konzílium előtt alaposan felméri a beteg állapotát, és pontosan előkészíti a vizithez szükséges eszközöket, így biztosítva a gördülékeny együttműködést.</t>
    </r>
  </si>
  <si>
    <r>
      <t xml:space="preserve">A tananyagelemek és a deszkriptorok projektszemléletű kapcsolódása: 
</t>
    </r>
    <r>
      <rPr>
        <sz val="11"/>
        <color theme="1"/>
        <rFont val="Franklin Gothic Book"/>
        <family val="2"/>
        <charset val="238"/>
      </rPr>
      <t xml:space="preserve">A tanuló/képzésben résztvevő elvégzi a beteg általános vizsgálatát, felméri a fizikai állapotát és folyamatosan figyeli a változásokat. Mélyrehatóan ismeri az emberi szervezet felépítését, beleértve a test részeinek magyar és latin neveit, valamint a normál és kóros állapotok megfigyelésének szempontjait – például a fájdalom tüneteit vagy a tudat zavaráit. Az összegyűjtött adatokat pontosan dokumentálja, és szükség esetén egy - szimuláció kapcsán - jelzi az eltéréseket az orvos vagy ápoló felé. </t>
    </r>
  </si>
  <si>
    <r>
      <t xml:space="preserve">A tananyagelemek és a deszkriptorok projektszemléletű kapcsolódása: 
</t>
    </r>
    <r>
      <rPr>
        <sz val="11"/>
        <color theme="1"/>
        <rFont val="Franklin Gothic Book"/>
        <family val="2"/>
        <charset val="238"/>
      </rPr>
      <t>A tanuló/képzésben résztvevő részt vesz a fertőző betegek elkülönítésében és alapápolásában, ismerve a higiéniai, munkavédelmi és fenntarthatósági előírásokat. Empátiával és felelősséggel jár el, hogy megakadályozza a fertőzések terjedését. Egy szimuláció során egy influenzás beteg elkülönítésekor gondosan kiválasztja az eszközöket és megfelelően kezeli a hulladékot az oktató irányítása mellett.</t>
    </r>
  </si>
  <si>
    <r>
      <t xml:space="preserve">A tananyagelemek és a deszkriptorok projektszemléletű kapcsolódása: 
</t>
    </r>
    <r>
      <rPr>
        <sz val="11"/>
        <color theme="1"/>
        <rFont val="Franklin Gothic Book"/>
        <family val="2"/>
        <charset val="238"/>
      </rPr>
      <t>A tanuló/képzésben résztvevő folyamatosan fenntartja a kórterem és a vizsgáló rendjét, így biztonságos, nyugodt környezetet teremt a betegeknek. Gondosan fertőtleníti az eszközöket és felületeket, a textíliákat pedig az előírások szerint kezeli, ami kiemelten fontos a kórházi fertőzések megelőzése és a betegek kényelme szempontjából. A fertőtlenítő oldatokat szabályosan készíti el, betartja az aszepszis és a munkavédelem elveit, ezzel hozzájárulva a magas színvonalú betegellátáshoz.</t>
    </r>
  </si>
  <si>
    <r>
      <t xml:space="preserve">A tananyagelemek és a deszkriptorok projektszemléletű kapcsolódása: 
</t>
    </r>
    <r>
      <rPr>
        <sz val="11"/>
        <color theme="1"/>
        <rFont val="Franklin Gothic Book"/>
        <family val="2"/>
        <charset val="238"/>
      </rPr>
      <t>A tanuló/képzésben résztvevő az eszközök előkészítésétől a steril anyagok tárolásáig az infekciókontroll alapelveit követi. Ismeri az aszepszis és antiszepszis alapjait, így a sterilizálás, fertőtlenítés és szabályos tárolás hozzájárul a nosocomialis fertőzések megelőzéséhez. E lépések összhangban vannak a kórházi higiénés előírásokkal, így a tanuló/képzésben résztvevő mind a képzési helyén, mind magánéletében felelősségteljesen és környezettudatosan cselekszik.</t>
    </r>
  </si>
  <si>
    <r>
      <t xml:space="preserve">A tananyagelemek és a deszkriptorok projektszemléletű kapcsolódása: 
</t>
    </r>
    <r>
      <rPr>
        <sz val="11"/>
        <color theme="1"/>
        <rFont val="Franklin Gothic Book"/>
        <family val="2"/>
        <charset val="238"/>
      </rPr>
      <t>A mérések és megfigyelések pontos dokumentálása elengedhetetlen a beteg állapotának nyomon követéséhez és a jogszabályok betartásához. A tanuló/képzésben résztvevő ismeri az egészségügyi dokumentáció típusait és formáit, így tudatosan alkalmazza az adatvédelmi előírásokat, ami biztosítja, hogy a beteg adatai csak arra jogosultak számára legyenek hozzáférhetőek. Ezen lépések egymásra épülnek, elősegítve az etikus és szabályozott betegellátást.</t>
    </r>
  </si>
  <si>
    <r>
      <t xml:space="preserve">A tananyagelemek és a deszkriptorok projektszemléletű kapcsolódása: 
</t>
    </r>
    <r>
      <rPr>
        <sz val="11"/>
        <color theme="1"/>
        <rFont val="Franklin Gothic Book"/>
        <family val="2"/>
        <charset val="238"/>
      </rPr>
      <t>A tanuló/képzésben résztvevő alaposan ismeri az ápolás etikai és jogi előírásait, különös tekintettel a betegjogok érvényesítésére. Feladatai során azonnal jelzi, ha etikai vagy jogi problémák adódnak és betartja a beteglátogatásra vonatkozó normákat. Amikor etikai kérdéssel találkozik, azonnal tájékoztatja a feletteseit, ezzel biztosítva a szakma iránti elkötelezettségét.</t>
    </r>
  </si>
  <si>
    <r>
      <t>A tananyagelemek és a deszkriptorok projektszemléletű kapcsolódása:</t>
    </r>
    <r>
      <rPr>
        <sz val="11"/>
        <color theme="1"/>
        <rFont val="Franklin Gothic Book"/>
        <family val="2"/>
        <charset val="238"/>
      </rPr>
      <t xml:space="preserve"> 
A tanuló/képzésben résztvevő, a szakdolgozó felügyelete mellett, önállóan azonosítja a betegeket, ismerve a folyamat lényegét, szabályait és dokumentációját. Az egészségügyi törvény és a betegjogok figyelembevételével elkerüli a hibákat és biztosítja a személyre szabott ellátást. Egy szimuláció során, új páciens adatainak rögzítésekor pontosan követi az előírásokat, elősegítve a biztonságos és etikus működést.</t>
    </r>
  </si>
  <si>
    <r>
      <t xml:space="preserve">A tananyagelemek és a deszkriptorok projektszemléletű kapcsolódása: 
</t>
    </r>
    <r>
      <rPr>
        <sz val="11"/>
        <color theme="1"/>
        <rFont val="Franklin Gothic Book"/>
        <family val="2"/>
        <charset val="238"/>
      </rPr>
      <t>A tanuló/képzésben résztvevő eligazodik az egészségügyi ellátórendszerben, hatékonyan működik együtt a társakkal, és felelősen fejleszti szakmai tudását. Egy projekt során feltérképezi egy szimulációs kórházi osztály szerkezetét, majd a munkavédelmi alapelveket figyelembe véve javaslatot tesz a munkahely biztonságos kialakítására.</t>
    </r>
  </si>
  <si>
    <r>
      <t xml:space="preserve">A tananyagelemek és a deszkriptorok projektszemléletű kapcsolódása: 
</t>
    </r>
    <r>
      <rPr>
        <sz val="11"/>
        <color theme="1"/>
        <rFont val="Franklin Gothic Book"/>
        <family val="2"/>
        <charset val="238"/>
      </rPr>
      <t xml:space="preserve">A tanuló/képzésben résztvevő aktívan közreműködik egészségfejlesztő események és szűrőprogramok megszervezésében. Ismeri az egészséges életmód alapelveit és a megelőzés szintjeit, figyelembe véve a környezeti tényezőket. Gyakorlatai során és magánéletében is egészségtudatos, és az oktató irányítása mellett egy mentálhigiénés szűrőprogram lebonyolításakor, szakszerűen végzi feladatait. </t>
    </r>
  </si>
  <si>
    <r>
      <t xml:space="preserve">A tananyagelemek és a deszkriptorok projektszemléletű kapcsolódása: 
</t>
    </r>
    <r>
      <rPr>
        <sz val="11"/>
        <color theme="1"/>
        <rFont val="Franklin Gothic Book"/>
        <family val="2"/>
        <charset val="238"/>
      </rPr>
      <t>A tanuló/képzésben résztvevő az egyén életkorához és élethelyzetéhez igazítva végzi a gondozási feladatokat, ismerve a pszichés és fizikai fejlődés mintázatait. Empatikusan és segítőkészen, az oktató irányítása mellett jár el. Egy szimulációs gyakorlat során, egy idős beteg gondozása révén sajátítja el a személyre szabott ellátás módját.</t>
    </r>
  </si>
  <si>
    <r>
      <t xml:space="preserve">A tananyagelemek és a deszkriptorok projektszemléletű kapcsolódása: 
</t>
    </r>
    <r>
      <rPr>
        <sz val="11"/>
        <color theme="1"/>
        <rFont val="Franklin Gothic Book"/>
        <family val="2"/>
        <charset val="238"/>
      </rPr>
      <t>A tanuló/képzésben résztvevő felelősségteljesen kezeli a kommunális- és veszélyes hulladékot az előírásoknak megfelelően, ismerve az egészségügyi intézmények hulladéktípusait és azok kezelését. Ezzel biztosítja a beteg, kollégák és saját biztonságát, valamint hozzájárul a balesetvédelemhez. Például egy s.c. injekció beadása után a tanuló/képzésben résztvevő elkülöníti a használt eszközöket, majd az előírt gyűjtőedénybe helyezi őket, demonstrálva a szelektív hulladékkezelés szerepét a környezetvédelemben.</t>
    </r>
  </si>
  <si>
    <t xml:space="preserve">Egészségügyi informatika </t>
  </si>
  <si>
    <t>Egészségügyi informatikai alapok</t>
  </si>
  <si>
    <t>Adatvédelem</t>
  </si>
  <si>
    <t>Informatika az egészségügyben</t>
  </si>
  <si>
    <t>Szakmai fizikai és biofizikai alapok</t>
  </si>
  <si>
    <t>Sugárfizika alapjai</t>
  </si>
  <si>
    <t>Röntgen képalkotó berendezések</t>
  </si>
  <si>
    <t>Ultrahang fizikai alapjai</t>
  </si>
  <si>
    <t>Fénytan alapjai, fényvisszaverődés, -elnyelés, -törés</t>
  </si>
  <si>
    <t>Szakmai kémiai és biokémiai alapok</t>
  </si>
  <si>
    <t>Kémiai alapfogalmak, az atomok elekt- ronszerkezete és a periódusos rendszer</t>
  </si>
  <si>
    <t>A molekulák szerkezete, kémiai kötések és kémiai reakciók</t>
  </si>
  <si>
    <t>Halmazállapotok, oldatok és kolloidok</t>
  </si>
  <si>
    <t>A víz és a vizes oldatok (elektrolitok, savak, bázisok), kémiai egyensúlyok</t>
  </si>
  <si>
    <t>Alkálifémek, alkáliföldfémek, szerepük a biológiai rendszerekben</t>
  </si>
  <si>
    <t>Átmenetifémek, fémkomplexek, földfémek</t>
  </si>
  <si>
    <t>Nemfémes elemek</t>
  </si>
  <si>
    <t>Halogén elemek biológiai jelentősége</t>
  </si>
  <si>
    <t>Kémiai termodinamika és Reakciókinetika</t>
  </si>
  <si>
    <t>Az elektrokémia alapjai</t>
  </si>
  <si>
    <t>Egészségügyi terminológia</t>
  </si>
  <si>
    <t>Az orvosi latin nyelv alapjai</t>
  </si>
  <si>
    <t>Az emberi test részei, síkok, irányok</t>
  </si>
  <si>
    <t>Szervek, szervrendszerek</t>
  </si>
  <si>
    <t>Kórtani és klinikumi elnevezések</t>
  </si>
  <si>
    <t>Gyógyítással kapcsolatos kifejezések</t>
  </si>
  <si>
    <t>Alapvető higiénés rendszabályok</t>
  </si>
  <si>
    <t>Egyéni védőeszközök használata</t>
  </si>
  <si>
    <t>Infekció - nosocomiális infekció</t>
  </si>
  <si>
    <t>Fertőtlenítés, sterilizálás alapjai, steril anyagok kezelése</t>
  </si>
  <si>
    <t>Hulladékkezelés</t>
  </si>
  <si>
    <t>"A" ÁLTALÁNOS BETEGÁPOLÁS ÉS FELMÉRÉS (1; 10; 16. SOR)</t>
  </si>
  <si>
    <t>„B” KOMMUNIKÁCIÓ, INFORMÁCIÓÁTADÁS ÉS INTÉZMÉNYBEN VALÓ ELIGAZODÁS (2; 3; 4; 5; 21. SOR)</t>
  </si>
  <si>
    <t>„C” DIAGNOSZTIKAI ÉS MEGFIGYELÉSI TEVÉKENYSÉGEK (6; 13; 14; 15; 29. SOR)</t>
  </si>
  <si>
    <t>„D” STERILIZÁLÁS, FERTŐTLENÍTÉS ÉS HIGIÉNIAI ELJÁRÁSOK (7; 8. SOR)</t>
  </si>
  <si>
    <t>„E” SPECIALIZÁLT ÁPOLÁSI ELJÁRÁSOK (9; 17; 18; 19. SOR)</t>
  </si>
  <si>
    <t>„F” VIZSGÁLATOK ELŐKÉSZÍTÉSE, SZÁLLÍTÁSA ÉS MINTAVEZETÉS (11; 12; 26. SOR)</t>
  </si>
  <si>
    <t>„G” GYÓGYÁSZATI SEGÉDESZKÖZÖK ALKALMAZÁSA (20. SOR)</t>
  </si>
  <si>
    <t>„H” ELSŐSEGÉLYNYÚJTÁS (22. SOR)</t>
  </si>
  <si>
    <t>„I” MUNKAHELYI BIZTONSÁG, VÉDELEM ÉS HULLADÉKKEZELÉS (23; 24; 25. SOR)</t>
  </si>
  <si>
    <t>Ágazati alapoktatás összes óraszáma:</t>
  </si>
  <si>
    <r>
      <t xml:space="preserve">Kapcsolódó tananyagegységek:
</t>
    </r>
    <r>
      <rPr>
        <sz val="11"/>
        <color theme="1"/>
        <rFont val="Franklin Gothic Book"/>
        <family val="2"/>
        <charset val="238"/>
      </rPr>
      <t>"A", "B", "I"</t>
    </r>
  </si>
  <si>
    <r>
      <t xml:space="preserve">Kapcsolódó tananyagegységek:
</t>
    </r>
    <r>
      <rPr>
        <sz val="11"/>
        <color theme="1"/>
        <rFont val="Franklin Gothic Book"/>
        <family val="2"/>
        <charset val="238"/>
      </rPr>
      <t>"C", "F", "I"</t>
    </r>
  </si>
  <si>
    <r>
      <t xml:space="preserve">Kapcsolódó tananyagegységek:
</t>
    </r>
    <r>
      <rPr>
        <sz val="11"/>
        <color theme="1"/>
        <rFont val="Franklin Gothic Book"/>
        <family val="2"/>
        <charset val="238"/>
      </rPr>
      <t>"A", "B", "I", "G"</t>
    </r>
  </si>
  <si>
    <t>„J” GYÓGYSZERES BEAVATKOZÁSOK ÉS INJEKCIÓZÁS (27; 28. SOR)</t>
  </si>
  <si>
    <t>Általános ismeretek</t>
  </si>
  <si>
    <r>
      <t xml:space="preserve">Kapcsolódó tananyagegységek:   
</t>
    </r>
    <r>
      <rPr>
        <sz val="11"/>
        <color theme="1"/>
        <rFont val="Franklin Gothic Book"/>
        <family val="2"/>
        <charset val="238"/>
      </rPr>
      <t xml:space="preserve">"A"; "B"; "C"; "D"; "I"  </t>
    </r>
  </si>
  <si>
    <r>
      <t>időkeret:</t>
    </r>
    <r>
      <rPr>
        <sz val="11"/>
        <color theme="1"/>
        <rFont val="Franklin Gothic Book"/>
        <family val="2"/>
        <charset val="238"/>
      </rPr>
      <t xml:space="preserve"> 3 tanóra</t>
    </r>
  </si>
  <si>
    <t xml:space="preserve">1. Projekt cím:
Kritikus állapotú felnőtt beteg ápolása
2. Projekt célja:
A tanulók betegmegfigyelő és észlelő képességének fejlesztésén túl, a projekt segíti a kritikus állapotok ápolói kompetenciájú ellátási algoritmusainak elsajátítását is. A tanuló képessé válik team munkában együtt működni az ellátókkal. Alkalmassá válik az emelt szintű ellátások szakápolási feladatainak önálló elvégzésére és az irányítása alá delegált ápolók, tanulók instruálására.
3. Feladatok és tevékenységek:
Az egészségügyi ellátás közben hirtelen fellépő kritikus állapotok felismerése, a beteg ápolói kompetenciájú vizsgálata, ellátása, majd együttműködés az emeltszintű ellátásban és szakápolásban. A kritikus állapot felismerése, riasztó tünetek értelmezése. A beteg ABCDE algoritmusú gyors, elsődleges vizsgálata. Az azonnali beavatkozások szakszerű kivitelezése. Részletes fizikális betegvizsgálat. Egyszerű diagnosztikus eszközök önálló alkalmazása. Betegmonitorozás kivitelezése
Emeltszintű beavatkozások asszisztálása. Kritikus állapotú beteg intézeten belüli transzportjában részvétel. Intenzív betegmegfigyelés, non-invazív, invazív monitorozások. Emelt szintű intenzív ellátások asszisztálása. Kritikus állapotú beteg szakápolása. Hozzátartozók tájékoztatása, edukálása, pszichés vezetése. Az ellátás folyamatának dokumentálása. Az ápolási folyamat értékelése.
4. A projekt részvevői és szerepeik:
3 tanuló szituációnként, egy tanuló a team vezetője a felelős ápoló, 2 tanuló az ellátásban résztvevő ápoló
5. Források és eszközök:
Demonstrációs termi környezet. Vitális paraméterek mérésének eszközei. Kritikus állapotú betegek ellátásának eszközei. Az ápolási folyamat dokumentálásának eszközei. Ápolási folyamat elektronikus dokumentációs felülete.
7. Módszertan:
team munkával valósághű kórtermi környezetben történik a betegellátás, folyamatának elvégzése  
8. Elvárt eredmények és mérési kritériumok:
A tanulók képesek lesznek gyors betegészlelésre, döntések meghozatalára, szakmai eljárásrendek és algoritmusok szakszerű és pontos alkalmazására, biztonságos betegellátásra
9. Kockázatok és problémák:
nem ismert
11. Értékelési szempontok:
Közös megbeszélés, esetelemzés, tanulói önrevízió
12. Záró gondolatok és ajánlások:
A projekt végére felszínre kerülhetnek a kritikus állapotú betegek észlelésének és ápolói kompetenciájú ellátásának hiányosságai, amely a további fejlesztést igénylő kompetenciák módszerének aktualizálását vonja maga után. </t>
  </si>
  <si>
    <r>
      <t xml:space="preserve">Kapcsolódó tananyagegységek:   
</t>
    </r>
    <r>
      <rPr>
        <sz val="11"/>
        <color theme="1"/>
        <rFont val="Franklin Gothic Book"/>
        <family val="2"/>
        <charset val="238"/>
      </rPr>
      <t xml:space="preserve">"A", "B", "C", "D", "E", "F", "I" </t>
    </r>
  </si>
  <si>
    <r>
      <t xml:space="preserve">időkeret: </t>
    </r>
    <r>
      <rPr>
        <sz val="11"/>
        <color theme="1"/>
        <rFont val="Franklin Gothic Book"/>
        <family val="2"/>
        <charset val="238"/>
      </rPr>
      <t>3 tanóra</t>
    </r>
  </si>
  <si>
    <t xml:space="preserve">1. Projekt cím:
Traumatológiai felnőtt beteg ápolási folyamatának tervezése
2. Projekt célja:
Az ápolási folyamat szükségletalapú szakszerű tervezése az ápolási tevékenység egységes és szakszerű kivitelezése és az optimális ápolási idő megtartása céljából
3. Feladatok és tevékenységek:
A beteg általános állapotának és vitális paramétereinek vizsgálata, dokumentálása, Az ápolási anamnézis felvétele, A tápláltsági állapot felmérése, A betegesés kockázatának felmérése, A nyomási fekély prevenciójának felmérése, A fájdalom felmérése, Aktuális ápolási diagnózisok (legalább 5 db) megfogalmazása, Kockázati ápolási diagnózisok (legalább 5 db) megfogalmazása, Ismeretre vonatkozó ápolási diagnózisok (legalább 3 db) megfogalmazása, Ápolási célkitűzések megfogalmazása az ápolási diagnózisokhoz, Az ápolási beavatkozások tervezése a diagnózisokhoz, Az elvégzett ápolási beavatkozások értékelése, Az ápolási folyamat értékelése
4. A projekt részvevői és szerepeik:
Páros munka – egyik tanuló a beteg, másik tanuló az ápoló
5. Források és eszközök:
Demonstrációs termi környezet
Vitális paraméterek mérésének eszközei
Az ápolási folyamat dokumentálásának eszközei
Ápolási folyamat elektronikus dokumentációs felülete
6. Módszertan:
Páros munkával, valósághű kórtermi környezetben történik az új beteg felvétele, osztályos elhelyezése, vizsgálata, kikérdezése
7. Elvárt eredmények és mérési kritériumok:
A tanulók képesek lesznek gyors betegfelvétel elvégzésére, a beteg szükségleteinek és vitális paramétereinek felmérésére, szakszerű, holisztikus szemléletű ápolási terv készítésére
9. Kockázatok és problémák:
Ápolási diagnózisok megfogalmazásának nehézségei 
11. Értékelési szempontok:
Közös megbeszélés tanulói önrevízió
12. Záró gondolatok és ajánlások:
A projekt végére felszínre kerülhetnek az ápolási dokumentáció hiányosságai, így a tanuló pár új ápolási dokumentáció fejlesztésére tehet javaslatot. </t>
  </si>
  <si>
    <t>Szakirányú oktatás összes óraszáma:</t>
  </si>
  <si>
    <r>
      <t xml:space="preserve">A tananyagelemek és a deszkriptorok projektszemléletű kapcsolódása: 
</t>
    </r>
    <r>
      <rPr>
        <sz val="11"/>
        <rFont val="Franklin Gothic Book"/>
        <family val="2"/>
        <charset val="238"/>
      </rPr>
      <t>Klinikai területein egy projekt tagjaként közreműködik vagy elvégzi a különböző speciális diagnosztikai vizsgálatokat.</t>
    </r>
  </si>
  <si>
    <t>Érzékszervek</t>
  </si>
  <si>
    <t>Anatómia-élettan-kórélettan</t>
  </si>
  <si>
    <t>Elektromos diagnosztikai módszerek fizikai alapjai</t>
  </si>
  <si>
    <t>Biofizika</t>
  </si>
  <si>
    <t>Önállóan alkalmazza szakterületén a szakmai irányelvekben rögzített tevékenységeket, módszereket hatás- és feladatkörében folyamatos önellenőrzés mellett. A vizsgálatokat önállóan végzi. Frissíti a diagnosztikával kapcsolatos szakmai ismereteit, követi a változásokat.</t>
  </si>
  <si>
    <t>Elkötelezett a magas szintű ellátás megvalósításában. Minőségi ellátást végez a szakmai irányelveknek megfelelően. Érdeklődik a munkakörnyezetében elérhető diagnosztikus módszerek iránt.</t>
  </si>
  <si>
    <t>Ismeri a főbb diagnosztikai módszerek indikációit, kontraindikációit, kivitelezésének módját.</t>
  </si>
  <si>
    <t>Látásélesség vizsgálatot/ színlátás vizsgálatot/ szűrő audiometriás vizsgálatot/ Doppler-vizsgálatot/ légzésfunkciós vizsgálatot végez.</t>
  </si>
  <si>
    <t>"B" AZ ÁPOLÓ DIAGNOSZTIKAI ÉS BETEGMEGFIGYELÉSI TEVÉKENYSÉGE (3; 4; 5; 6; 7; 20; 70. sor)</t>
  </si>
  <si>
    <r>
      <t xml:space="preserve">A tananyagelemek és a deszkriptorok projektszemléletű kapcsolódása: 
</t>
    </r>
    <r>
      <rPr>
        <sz val="11"/>
        <rFont val="Franklin Gothic Book"/>
        <family val="2"/>
        <charset val="238"/>
      </rPr>
      <t xml:space="preserve">Betegedukációt végez az egészségfejlesztés és egészségnevelés céljainak megvalósítása érdekében. </t>
    </r>
  </si>
  <si>
    <t>Betegoktatás</t>
  </si>
  <si>
    <t>Pedagógia</t>
  </si>
  <si>
    <t>Orvos utasítása alapján, önállóan végzi tevékenységét, önálló javaslatokat fogalmaz meg.</t>
  </si>
  <si>
    <t>Szem előtt tartja a beteg gyermek szükségleteit, a szülő, vagy törvényes képviselő igényeit. Elkötelezett az egészségtudatos magatartás iránt.</t>
  </si>
  <si>
    <t>Ismeri az egészségnevelés, egészségfejlesztés, betegoktatás színtereit, eszközeit és módszereit.</t>
  </si>
  <si>
    <t>Egészségnevelést, betegedukációt végez a beteg gyermek és szülei/törvényes képviselői részére.</t>
  </si>
  <si>
    <t>"G" KÜLÖNBÖZŐ ÉLETKORŰ GYERMEKEK ÁPOLÁSI SPECIALITÁSAI (56; 57; 58; 59; 60; 61; 62; 63; 64; 65; 66; 67; 68; 69. sor)</t>
  </si>
  <si>
    <r>
      <t xml:space="preserve">A tananyagelemek és a deszkriptorok projektszemléletű kapcsolódása: 
</t>
    </r>
    <r>
      <rPr>
        <sz val="11"/>
        <rFont val="Franklin Gothic Book"/>
        <family val="2"/>
        <charset val="238"/>
      </rPr>
      <t>Pszichésen támogatja a beteg gyermeket és szüleit.</t>
    </r>
  </si>
  <si>
    <t>A leggyakrabban előforduló pszichiátriai betegségek gyermekkorban</t>
  </si>
  <si>
    <t>Gyermekbelgyógyászati alapok és ápolási sajátosságok csecsemő- és gyermekkorban</t>
  </si>
  <si>
    <t>Etikai esettanulmányok</t>
  </si>
  <si>
    <t>Az egészségügyi dolgozók tevékenységének etikai kérdései</t>
  </si>
  <si>
    <t>Egészségügyi etikai esettanulmányok</t>
  </si>
  <si>
    <t>Életvégi ellátással kapcsolatos jogi, etikai vonatkozások</t>
  </si>
  <si>
    <t>Gyász, gyásztámogatás</t>
  </si>
  <si>
    <t>Hospice ellátás és szakápolástana, otthonápolás</t>
  </si>
  <si>
    <t>Bevezetés az onkopszichológiába</t>
  </si>
  <si>
    <t>Onkológia és szakápolástana</t>
  </si>
  <si>
    <t>Empatikus, türelmes. Figyelmes és fontosnak érzi a betegre való odafigyelést és a kongruens kommunikációt. Etikus, a betegjogokat tiszteletben tartja.</t>
  </si>
  <si>
    <t>Ismeri a segítő kapcsolatok pszichológiájának alapszabályait és munkájának ápoláslélektani vonatkozásait. Tisztában van a munkáját érintő jogi és etikai követelményekkel.</t>
  </si>
  <si>
    <t>A beteg gyermek és szülei/törvényes képviselői számára pszichés támogatást nyújt. Közreműködik a szororigén pszichikus ártalmak kialakulásának megelőzésében.</t>
  </si>
  <si>
    <r>
      <t xml:space="preserve">A tananyagelemek és a deszkriptorok projektszemléletű kapcsolódása: 
</t>
    </r>
    <r>
      <rPr>
        <sz val="11"/>
        <rFont val="Franklin Gothic Book"/>
        <family val="2"/>
        <charset val="238"/>
      </rPr>
      <t>A beteg gyermekkel és szüleivel megfelelő kommunikációs technikát alkalmaz a GDPR betartásával</t>
    </r>
  </si>
  <si>
    <t>Jogi esettanulmányok</t>
  </si>
  <si>
    <t>Egészségügyi jogi ismeretek</t>
  </si>
  <si>
    <t>Egészségügyi jogi esettanulmányok</t>
  </si>
  <si>
    <t>Prehospitális sürgősségi ellátás</t>
  </si>
  <si>
    <t>Kritikus állapotú beteg ellátása</t>
  </si>
  <si>
    <t>Kompetenciájához mérten önállóan végzi. Betartja a betegjogokat, az etikai követelményeket.</t>
  </si>
  <si>
    <t>Ismeri a gyermekgyógyászat specifikumait a szakmai kommunikáció terén.</t>
  </si>
  <si>
    <t>Életkorának megfelelően kommunikál a beteg gyermekkel, szüleivel/ törvényes képviselőjével, valamint az ellátó team tagjaival.</t>
  </si>
  <si>
    <r>
      <t xml:space="preserve">A tananyagelemek és a deszkriptorok projektszemléletű kapcsolódása: 
</t>
    </r>
    <r>
      <rPr>
        <sz val="11"/>
        <rFont val="Franklin Gothic Book"/>
        <family val="2"/>
        <charset val="238"/>
      </rPr>
      <t>A beteg gyermek fájdalmát felméri, megfigyeli, a gyógyszer nélküli fájdalomcsillapítási módszereket alkalmazza, tevékenységét dokumentálja.</t>
    </r>
  </si>
  <si>
    <t>Fájdalomterápia csecsemő– és gyermekkorban</t>
  </si>
  <si>
    <t>Csecsemő és gyermekápolási ismeretek</t>
  </si>
  <si>
    <t>A fájdalomcsillapítás speciális vonatkozásai</t>
  </si>
  <si>
    <t>Önállóan végzi a fájdalom felmérését. A nem gyógyszeres fájdalomcsillapítást orvosi utasítás szerint önállóan végzi el.</t>
  </si>
  <si>
    <t>Empatikus, odafigyelő módon végzi a fájdalom felmérését, nagy figyelmet fordít a beteg gyermek fájdalmainak enyhítésére.</t>
  </si>
  <si>
    <t>Ismeri a fájdalom kórtanának alapjait, vitális paraméterekben jelentkező változásait. A fájdalom objektivizálásának skáláit. Tudja a fájdalomcsillapítás lehetőségeit, esetleges korai szövődményeit, valamint a saját kompetenciáját a fájdalomcsillapításban.</t>
  </si>
  <si>
    <t>A fájdalom tüneteit felismeri korspecifikusan, a beteg gyermek fájdalmát monitorozza. Nem gyógyszeres fájdalomcsillapítást végez.</t>
  </si>
  <si>
    <r>
      <t>A tananyagelemek és a deszkriptorok projektszemléletű kapcsolódása:</t>
    </r>
    <r>
      <rPr>
        <sz val="11"/>
        <rFont val="Franklin Gothic Book"/>
        <family val="2"/>
        <charset val="238"/>
      </rPr>
      <t xml:space="preserve"> 
Haldokló gyermek ápolási folyamatát tervezi és végzi az etikai szabályok betartásával. Pszichés támogatást ad a beteg és hozzátartozói számára.</t>
    </r>
  </si>
  <si>
    <t>Haldokló gyermek ápolása</t>
  </si>
  <si>
    <t>Utolsó órák ellátása, halottellátás</t>
  </si>
  <si>
    <t>Onko-hematológia-immunrendszer sajátosságai csecsemő-és gyermekkorban</t>
  </si>
  <si>
    <t>Orvosi utasítás szerint, önállóan és részben önállóan végzi.</t>
  </si>
  <si>
    <t>Etikus, empatikus magatartást tanúsít. Emberi méltósággal végzi az ápolást. Tiszteletben tartja a haldokló beteg chartájában és a szakmai etikai kódexben foglaltakat.</t>
  </si>
  <si>
    <t>Ismeri a palliatív és haldokló gyermek ellátásának szabályait. Ismeri a haldoklás szakaszait, a gyászfolyamatokat, valamint a halott gyermek ellátásának ápolói feladatait.</t>
  </si>
  <si>
    <t>Palliatív és haldokló gyermeket ápol, a szülőt/törvényes képviselőt segíti a gyászfolyamatokban.</t>
  </si>
  <si>
    <r>
      <t xml:space="preserve">A tananyagelemek és a deszkriptorok projektszemléletű kapcsolódása: 
</t>
    </r>
    <r>
      <rPr>
        <sz val="11"/>
        <rFont val="Franklin Gothic Book"/>
        <family val="2"/>
        <charset val="238"/>
      </rPr>
      <t>Traumatológiai gyermek betegek diagnosztikus, terápiás és ápolási folyamatát végzi a korszerű szakmai irányelvek betartásával.</t>
    </r>
  </si>
  <si>
    <t>Sürgősségi ápolástan gyakorlat</t>
  </si>
  <si>
    <t>Sürgősségi állapotok gyermekkorban</t>
  </si>
  <si>
    <t>Sürgősségi állapotfelmérés, kritikus állapotú gyermek ellátása</t>
  </si>
  <si>
    <t>Sürgősségi ellátás gyermekkorban és ápolástana</t>
  </si>
  <si>
    <t>Idegsebészeti beavatkozások, lokalizáció szerinti típusai, pre -postoperatív ápolás</t>
  </si>
  <si>
    <t>Neurológia és szakápolástana</t>
  </si>
  <si>
    <t>Sebészeti ápolási gyakorlat</t>
  </si>
  <si>
    <t>Traumatológiai, ortopédiai betegek ápolása</t>
  </si>
  <si>
    <t>Sebészet és határterületeinek ápolástana</t>
  </si>
  <si>
    <t>Mozgásrendszer</t>
  </si>
  <si>
    <t>Az ápolást önállóan végzi, a sebek ellátásában, valamint a gyógykezelésben az orvosi utasítások szerint, együttműködve jár el.</t>
  </si>
  <si>
    <t>Szem előtt tartja a szakápolási feladatok specialitásait. Minőségorientáltan végzi tevékenységét</t>
  </si>
  <si>
    <t>Ismeri a főbb gyermek-traumatológiai betegségeket és azok ápolói feladatait, diagnosztikai és terápiás eljárásokat és azok ápolói vonatkozásait.   Ismeri a sérülések fajtáit, lehetséges korai szövődményeit, elsődleges ellátását és azok ápolói teendőit. Tudja az artériás nyomópontokat.</t>
  </si>
  <si>
    <t>Traumatológiai gyermekbetegeket ápol, sérüléseket szakma szabályai szerint lát el.</t>
  </si>
  <si>
    <r>
      <t xml:space="preserve">A tananyagelemek és a deszkriptorok projektszemléletű kapcsolódása: 
</t>
    </r>
    <r>
      <rPr>
        <sz val="11"/>
        <rFont val="Franklin Gothic Book"/>
        <family val="2"/>
        <charset val="238"/>
      </rPr>
      <t xml:space="preserve">A gyakoribb gyermeksebészeti beavatkozások perioperatív folyamatában vesz részt, a szakmai ajánlások alapján alkalmazza a perioperatív ápolási folyamatot.  </t>
    </r>
  </si>
  <si>
    <t>Perioperatív ellátás alapjai</t>
  </si>
  <si>
    <t>Sebészeti beavatkozások alapjai</t>
  </si>
  <si>
    <t>Aneszteziológia beavatkozások</t>
  </si>
  <si>
    <t>Az ápolást önállóan végzi, a perioperatív gyógykezelésben az orvosi utasítások szerint, együttműködve jár el.</t>
  </si>
  <si>
    <t>Ismeri a főbb gyermeksebészeti betegségeket, az azokhoz kapcsolódó ápolási feladatokat, diagnosztikai és terápiás eljárásokat és azok ápolói vonatkozásait. Ismeri a műtét körüli teendőket, szervcsoportok szerint a műtétek fajtáinak alapjait.</t>
  </si>
  <si>
    <t>Gyermeksebészeti perioperatív ápolási feladatokat lát el.</t>
  </si>
  <si>
    <r>
      <t xml:space="preserve">A tananyagelemek és a deszkriptorok projektszemléletű kapcsolódása: 
</t>
    </r>
    <r>
      <rPr>
        <sz val="11"/>
        <rFont val="Franklin Gothic Book"/>
        <family val="2"/>
        <charset val="238"/>
      </rPr>
      <t>A gyermekkori fertőző betegségre utaló gyanújeleket felismeri, izolációt alkalmaz, a fertőző betegek ápolási folyamatát biztonságosan elvégzi.</t>
    </r>
  </si>
  <si>
    <t>Infektológia és szakápolástana</t>
  </si>
  <si>
    <t>Fertőző betegek ápolása, infektológia</t>
  </si>
  <si>
    <t>Infektológia és szakápolástana, infekciókontroll</t>
  </si>
  <si>
    <t>Neuroinfektológiai betegségek csoportosítása, és ápolásuk jellegzetességei</t>
  </si>
  <si>
    <t>Non-invazív ápolói beavatkozások</t>
  </si>
  <si>
    <t>Általános Ápolástan II</t>
  </si>
  <si>
    <t>Járványügyi feladatok</t>
  </si>
  <si>
    <t>A járványfolyamat mozgatóerői</t>
  </si>
  <si>
    <t>A fertőzés, fertőző betegségek</t>
  </si>
  <si>
    <t>Közegészségtan - járványtan</t>
  </si>
  <si>
    <t>Az ápolást önállóan végzi, a gyógykezelésben az orvosi utasítások szerint, együttműködve jár el.</t>
  </si>
  <si>
    <t>Szem előtt tartja a szakápolási feladatok specialitásait. Minőségorientáltan végzi tevékenységét.</t>
  </si>
  <si>
    <t>Ismeri a gyermekkori fertőzőbetegségek okait, tüneteit, sajátosságait. Részletesen ismeri a fertőzőbetegek ápolásának specialitásait.</t>
  </si>
  <si>
    <t>Gyermekkori fertőző betegségekben szenvedő gyermeket ápol, segédkezik az ellátásban.</t>
  </si>
  <si>
    <r>
      <t xml:space="preserve">A tananyagelemek és a deszkriptorok projektszemléletű kapcsolódása: 
</t>
    </r>
    <r>
      <rPr>
        <sz val="11"/>
        <rFont val="Franklin Gothic Book"/>
        <family val="2"/>
        <charset val="238"/>
      </rPr>
      <t>A tanuló az elméleti ismereteit gyakorlati helyzetben alkalmazva a gyermekbántalmazás gyanúja esetén jelenti az orvosnak a tapasztaltakat.</t>
    </r>
    <r>
      <rPr>
        <b/>
        <sz val="11"/>
        <rFont val="Franklin Gothic Book"/>
        <family val="2"/>
        <charset val="238"/>
      </rPr>
      <t xml:space="preserve"> </t>
    </r>
  </si>
  <si>
    <t>A betegmegfigyelés általános szempontjai</t>
  </si>
  <si>
    <t>Ápolói kompetenciájú propedeutika és diagnosztika</t>
  </si>
  <si>
    <t>Önállóan végzi a megfigyelést, az esetleges alarmírozó jeleket az orvosnak rögtön jelzi. Pontosan dokumentál.</t>
  </si>
  <si>
    <t>Körültekintő pontossággal figyeli meg a gyermeket és környezetét, amely ott körül veszi. Empatikus, precíz.</t>
  </si>
  <si>
    <t>Ismeri a gyermekbántalmazás és gyermekelhanyagolás fogalmát, csoportosítását, fajtáit. Tudja azok alarmírozó jeleit. Ismeri az erre vonatkozó jogszabályokat.</t>
  </si>
  <si>
    <t>Felismeri és jelzi a gyermekbántalmazást, a gyermekelhanyagolást.</t>
  </si>
  <si>
    <r>
      <t xml:space="preserve">A tananyagelemek és a deszkriptorok projektszemléletű kapcsolódása: 
</t>
    </r>
    <r>
      <rPr>
        <sz val="11"/>
        <rFont val="Franklin Gothic Book"/>
        <family val="2"/>
        <charset val="238"/>
      </rPr>
      <t>Speciális neveltetési igényű gyermeket ápol, megfigyeli a gyermek és környezete reakcióit. Megfigyeléseit dokumentálja.</t>
    </r>
  </si>
  <si>
    <t>Fejlődéslélektan</t>
  </si>
  <si>
    <t>Egészségpszichológia</t>
  </si>
  <si>
    <t>Orvosi utasítás szerint önállóan végzi az ápolást. Az ellátásban együttműködik.</t>
  </si>
  <si>
    <t>Ismeri a sajátos nevelési igényű gyermek fogalmát, diagnosztikáját, ellátásának ápolói feladatait.</t>
  </si>
  <si>
    <t>Sajátos nevelési igényű gyermeket ápol, ellátását segíti.</t>
  </si>
  <si>
    <r>
      <t xml:space="preserve">A tananyagelemek és a deszkriptorok projektszemléletű kapcsolódása: 
</t>
    </r>
    <r>
      <rPr>
        <sz val="11"/>
        <rFont val="Franklin Gothic Book"/>
        <family val="2"/>
        <charset val="238"/>
      </rPr>
      <t>A beteg csecsemő vagy kisgyermek táplálásterápiáját végzi a kezelőorvos utasítása szerint.</t>
    </r>
  </si>
  <si>
    <t>Leggyakrabban előforduló betegségek koraszülöttség esetén</t>
  </si>
  <si>
    <t>A táplálási mód megválasztásánál a kezelőorvos utasítása szerint jár el.</t>
  </si>
  <si>
    <t>Szem előtt tartja a táplálás és a diéta fontosságát, szerepét a beteg gyógykezelésében.</t>
  </si>
  <si>
    <t>Rendelkezik az alapvető táplálkozási ismeretekkel. Ismeri a diéták formáit, a táplálás módjait.</t>
  </si>
  <si>
    <t>A beteg csecsemő vagy gyermek állapotának megfelelő diéta és táplálási mód alkalmazásában részt vesz.</t>
  </si>
  <si>
    <r>
      <t xml:space="preserve">A tananyagelemek és a deszkriptorok projektszemléletű kapcsolódása: 
</t>
    </r>
    <r>
      <rPr>
        <sz val="11"/>
        <rFont val="Franklin Gothic Book"/>
        <family val="2"/>
        <charset val="238"/>
      </rPr>
      <t>Koraszülött és újszülött táplálást végez egy projekt tagjaként az orvos által elrendelt táplálási módon a gyermek megfelelő fejlődése érdekében.</t>
    </r>
  </si>
  <si>
    <t>Speciális étrendek és táplálási formák (új)</t>
  </si>
  <si>
    <t>A koraszülött ellátás egyéb aspektusai</t>
  </si>
  <si>
    <t>Átfogó neonatológia ismeretek</t>
  </si>
  <si>
    <t>Ismeri a kora- és újszülött táplálásának fogalmát, módjait, eszközeit.</t>
  </si>
  <si>
    <t>Koraszülöttet, újszülöttet táplál.</t>
  </si>
  <si>
    <r>
      <t xml:space="preserve">A tananyagelemek és a deszkriptorok projektszemléletű kapcsolódása: 
</t>
    </r>
    <r>
      <rPr>
        <sz val="11"/>
        <rFont val="Franklin Gothic Book"/>
        <family val="2"/>
        <charset val="238"/>
      </rPr>
      <t xml:space="preserve">Szakszerűen végzi a kora- és újszülöttek állapotfelmérését. Kiemelt figyelmet fordít az élettanitól eltérő változások, fejlődési rendellenességek korai felismerésére. </t>
    </r>
  </si>
  <si>
    <t>Invazív beavatkozások</t>
  </si>
  <si>
    <t>Invazív ápolói beavatkozások</t>
  </si>
  <si>
    <t>Gyerekbarát újszülött ellátás, szoptatástámogatás, gyermekágy</t>
  </si>
  <si>
    <t>Szülészet-nőgyógyászati betegek ápolása</t>
  </si>
  <si>
    <t>A kora- és újszülött ápolást önállóan végzi, a gyógykezelésben az kezelőorvosi utasítások szerint, együttműködve jár el.</t>
  </si>
  <si>
    <t>Szem előtt tartja a szakápolási feladatok specialitásait. Minőségorientáltan végzi tevékenységét. Kellő empátiával fordul a kora- és újszülöttekhez és szüleikhez/törvényes képviselőikhez.</t>
  </si>
  <si>
    <t>Részletesen ismeri a kora- és az újszülött állapotfelmérésének módjait, az újszülöttkor fiziológiás elváltozásait, valamint az esetleges adaptációs zavarokat. Ismeri a koraszülött szülés utáni, valamint további speciális ellátási igényeit (PIC) ellátását. Ismeri a leggyakrabban előforduló veleszületett fejlődési rendellenességeket és szülési sérüléseket, valamint az egyéb újszülöttkori betegségeket.</t>
  </si>
  <si>
    <t>Kora- és újszülöttet ápol, ellátásában részt vesz.</t>
  </si>
  <si>
    <r>
      <t xml:space="preserve">A tananyagelemek és a deszkriptorok projektszemléletű kapcsolódása: 
</t>
    </r>
    <r>
      <rPr>
        <sz val="11"/>
        <rFont val="Franklin Gothic Book"/>
        <family val="2"/>
        <charset val="238"/>
      </rPr>
      <t>Koraszülött és újszülött állapotfelmérését követően a gyermek szakápolását végzi a szakmai szabályok betartásával, felismeri az élettanitól eltérő vitális paramétereket, azokat követi és dokumentálja.</t>
    </r>
  </si>
  <si>
    <t>Kiterjesztett anatómiai és élettani ismeretek</t>
  </si>
  <si>
    <t>A gyermekkori betegségek sajátosságai</t>
  </si>
  <si>
    <t>Endokrin rendszer</t>
  </si>
  <si>
    <t>Idegrendszer</t>
  </si>
  <si>
    <t>Emésztőrendszer</t>
  </si>
  <si>
    <t>Légzőrendszer</t>
  </si>
  <si>
    <t>Szív- és érrendszer</t>
  </si>
  <si>
    <t>Ápolói betegmegfigyelés</t>
  </si>
  <si>
    <t>Önállóan végzi az újszülött és koraszülött megfigyelését, esetleges állapotváltozás esetén a kezelőorvosi utasítások szerint, együttműködve jár el.</t>
  </si>
  <si>
    <t>Szem előtt tartja a szakápolási feladatok specialitásait. Minőségorientáltan végzi tevékenységét. Kellő empátiával fordul a kora- és újszülöttekhez és szüleikhez/törvényes képviselőihez.</t>
  </si>
  <si>
    <t>Ismeri a koraszülött és az egészséges újszülött anatómiai és élettani jellemzőit, a vitális paraméterek korspecifikus normál értékeit. Részletesen ismeri a kora- és az újszülött állapotfelmérésének módjait, az újszülöttkor fiziológiás elváltozásait, valamint az esetleges adaptációs zavarokat. Komplexitásában ismeri az Apgar- rendszert.</t>
  </si>
  <si>
    <t>Megfigyeli az újszülött és koraszülött életjelenségeit. Apgar-értéket számol.</t>
  </si>
  <si>
    <r>
      <t xml:space="preserve">A tananyagelemek és a deszkriptorok projektszemléletű kapcsolódása: 
</t>
    </r>
    <r>
      <rPr>
        <sz val="11"/>
        <rFont val="Franklin Gothic Book"/>
        <family val="2"/>
        <charset val="238"/>
      </rPr>
      <t>Segítséget ad a gyásztámogatásban megfelelő kommunikációs technika alkalmazásával.</t>
    </r>
  </si>
  <si>
    <t>Geriátriai szakápolástan</t>
  </si>
  <si>
    <t>Gerontológia és szakápolástana</t>
  </si>
  <si>
    <t>Kompetenciájának megfelelően kommunikál. Javaslatot tesz mentálhigiénés szakember bevonására.</t>
  </si>
  <si>
    <t>Kész együttműködni az elhunyt családjával. Tiszteletben tartja a család gyászreakcióit.</t>
  </si>
  <si>
    <t>Ismeri a halálhoz kötődő rítusokat. Ismeri a gyász fázisait és azok jellemzőit. Felismeri a szövődményes gyászt. Ismeri az önsegítő csoportok tevékenységét, elérhetőségét.</t>
  </si>
  <si>
    <t>Tájékoztatást nyújt az igénybe vehető gyásztámogató egyéni és csoportos lehetőségekről. Kapcsolatot tart az elhunyt családjával. Támogatja az elhunyt családját a gyász időszakában.</t>
  </si>
  <si>
    <t>"J" ONKOLÓGIAI BETEG ÁPOLÁSA (49; 50; 51; 52; 53; 54; 55. sor)</t>
  </si>
  <si>
    <r>
      <t xml:space="preserve">A tananyagelemek és a deszkriptorok projektszemléletű kapcsolódása: 
</t>
    </r>
    <r>
      <rPr>
        <sz val="11"/>
        <rFont val="Franklin Gothic Book"/>
        <family val="2"/>
        <charset val="238"/>
      </rPr>
      <t xml:space="preserve">Krónikus sebek felmérését, követését végzi, a korszerű sebellátás alapelvei alapján elvégzi a seb kötéscseréjét és tevékenységének dokumetálást. </t>
    </r>
  </si>
  <si>
    <t>Kötözéstani és sebkezelési alapismeretek</t>
  </si>
  <si>
    <t>Sebészeti betegek ápolása</t>
  </si>
  <si>
    <t>Speciális klinikai és ápolási ismeretek</t>
  </si>
  <si>
    <t>Részletes klinikai onkológia és szakápolástanának alapjai</t>
  </si>
  <si>
    <t>Szakápolási specialitások a sebkezelésben</t>
  </si>
  <si>
    <t>Krónikus sebek és ellátásuk</t>
  </si>
  <si>
    <t>Sztóma ellátás és sebkezelés</t>
  </si>
  <si>
    <t>Önállóan végzi a sebellátást és a sebellátáshoz kapcsolódó edukálást.</t>
  </si>
  <si>
    <t>Behatóan ismeri a sebellátás korszerű elveit. Ismeri a modern kötszereket, ismeri a kötszerek és más gyógyászati segédeszközök rendelésére vonatkozó szabályokat.</t>
  </si>
  <si>
    <t>Daganatos fekélyeket, burjánzó tumorokat, műtéti sebeket szakszerűen kezel, sebellátással kapcsolatos edukációt végez.</t>
  </si>
  <si>
    <r>
      <t xml:space="preserve">A tananyagelemek és a deszkriptorok projektszemléletű kapcsolódása: 
</t>
    </r>
    <r>
      <rPr>
        <sz val="11"/>
        <rFont val="Franklin Gothic Book"/>
        <family val="2"/>
        <charset val="238"/>
      </rPr>
      <t>A különböző életkorú, terminális állapotú betegek etikus és humánus ápolását végzi, támogatja a családot és a beteget. A projektfeladat végrehajtása során nemcsak a szakmai készségek fejlődnek, hanem a csapatmunka, a kommunikáció és a munkaszervezés is kiemelt szerepet kap.</t>
    </r>
  </si>
  <si>
    <t>A haldokló ápolását, részben önállóan, a szakmai szabályok maradéktalan betartásával végzi.</t>
  </si>
  <si>
    <t>Tiszteletben tartja a súlyosan beteg ember jogait élete végéig, a titoktartás követelményeit. Mélységes humánummal, empátiával fordul a haldokló beteg és családja felé. Kész az együttműködésre a beteggel, családtagjaival és a team tagokkal. Etikus, jogkövető magatartást tanúsít. Tiszteletben tartja és elfogadja a beteg döntéseit.</t>
  </si>
  <si>
    <t>Megnevezi a haldokló beteg charta-ját, az életvégi döntésekhez kapcsolódó jogi szabályokat, etikai kódex vonatkozó részeit. Felismeri a haldoklás pszichológiai stádiumait, a haldoklás szakaszainak jellemzőit, a haldokló és terminális állapotban lévő beteg ápolását, a hospice filozófiáját és palliatív medicina jellemzőit.</t>
  </si>
  <si>
    <t>Terminális állapotú daganatos gyermek és felnőtt beteg szakápolását, gondozását végzi. Támogatja a daganatos beteget és családját a haldoklás különböző szakaszaiban. Ellátja a halott körüli teendőket.</t>
  </si>
  <si>
    <r>
      <t>A tananyagelemek és a deszkriptorok projektszemléletű kapcsolódása:</t>
    </r>
    <r>
      <rPr>
        <sz val="11"/>
        <rFont val="Franklin Gothic Book"/>
        <family val="2"/>
        <charset val="238"/>
      </rPr>
      <t xml:space="preserve"> 
Onkoterápiás kezelésben részesülő betegek állapotkövetését végzi az esetleges szövődmények korai felismerése céljából. </t>
    </r>
  </si>
  <si>
    <t>A palliatív és szupportív terápia orvosi és ápolói vonatkozásai</t>
  </si>
  <si>
    <t>Speciális onkológiai szakápolástan</t>
  </si>
  <si>
    <t>Onkológiai gyógyszertani ismeretek</t>
  </si>
  <si>
    <t>Daganatos betegek szupportív (támogató) kezelése</t>
  </si>
  <si>
    <t>Orvosi utasításra részben önállóan végzi munkáját. Ápolói tevékenységet kezdeményez az onkológiai terápia mellékhatásainak kezelésére.</t>
  </si>
  <si>
    <t>Felelősséggel, empatikusan, etikusan, segítőkészen, a beteg érdekeit és szükségleteit szem előtt tartva végzi feladatait a szupportív kezelésben.</t>
  </si>
  <si>
    <t>Felismeri a különböző szervi lokalizációjú szövődményeket. Felismeri a kemo-, sugár-, hormonterápia akut és szubakut mellékhatásait. Felsorolja a szupportív kezelés elveit, a daganatos betegség, vagy a kezelés által okozott tünetek, panaszok csökkentését, megszüntetését célzó módszereit.</t>
  </si>
  <si>
    <t>Figyelemmel kíséri az onkológiai ellátásban alkalmazott kezelések betegekre gyakorolt hatását. A citosztatikus-, sugár-, illetve hormonkezelés akut és szubakut mellékhatásait felismeri, ellátja.</t>
  </si>
  <si>
    <r>
      <t xml:space="preserve">A tananyagelemek és a deszkriptorok projektszemléletű kapcsolódása: 
</t>
    </r>
    <r>
      <rPr>
        <sz val="11"/>
        <rFont val="Franklin Gothic Book"/>
        <family val="2"/>
        <charset val="238"/>
      </rPr>
      <t xml:space="preserve">A biztonsági szabályok betartásával onkoterápiás infúziós oldatokat alkalmaz speciális centrális vénás katéterek használatával. </t>
    </r>
  </si>
  <si>
    <t>Instrukció alapján részben önállóan végzi a beavatkozást. Betartja és betartatja az extravazáció megelőzésére, a steril anyagok kezelésére, tárolására vonatkozó eljárásrendek-, protokollok előírásait, szabályait.</t>
  </si>
  <si>
    <t>Törekszik a citosztatikum érpályán kívülre kerülésének kivédésére, ezzel a súlyos szöveti károsodás megelőzésére. Magára nézve kötelezőnek érzi a kézhigiénés és aszepszis szabályok betartását.</t>
  </si>
  <si>
    <t>Magabiztosan ismeri a Port-a-Cath kanül és érkatéterek (centrális, perifériás) perfuzor, infuzor fajtáit, működésük, alkalmazásuk különbözőségeit és az egyes kanülök ápolási vonatkozásait.</t>
  </si>
  <si>
    <t>Citosztatikus keverékinfúziót, gyógyszereket, vérkészítményt juttat be a beteg számára Port-a-Cath kanülön vagy érkatéteren (centrális, perifériás) infuzoron/ perfuzoron át. A katétert, kanült ápolja, gondozza.</t>
  </si>
  <si>
    <r>
      <t xml:space="preserve">A tananyagelemek és a deszkriptorok projektszemléletű kapcsolódása: 
</t>
    </r>
    <r>
      <rPr>
        <sz val="11"/>
        <rFont val="Franklin Gothic Book"/>
        <family val="2"/>
        <charset val="238"/>
      </rPr>
      <t xml:space="preserve">Hiteles és szakszerű tájékoztatást ad az onkoterápiás kezelések ápolási vonatkozásairól a beteg pszichés támogatásával a sikeres terápia céljából.  </t>
    </r>
  </si>
  <si>
    <t>Daganatos betegek kezelésének lehetőségei</t>
  </si>
  <si>
    <t>Nőgyógyászati betegek ápolása</t>
  </si>
  <si>
    <t>Orvosi utasításra, részben önállóan végzi munkáját.</t>
  </si>
  <si>
    <t>Empatikusan, etikusan, segítőkészen, a beteg érdekeit és szükségleteit szem előtt tartva vesz részt az ellátásban, munkájára és önmagára igényes.</t>
  </si>
  <si>
    <t>Eligazodik az onkológiai ellátás intézményrendszerében. Érti az onkológiai beavatkozások (kemo-, biológiai-, sugár-, hormon-, immun- és génterápia) célját, menetét, esetleges szövődményeket, a mellékhatások kivédésének lehetőségeit.</t>
  </si>
  <si>
    <t>Kompetenciájának megfelelően tájékoztatja a beteget és felkészíti (pszichésen, szomatikusan) kemo-, biológiai-, sugár-, hormon-, immun- és génterápia kezelésekre. A daganatos betegek komplex kezelésében közreműködik.</t>
  </si>
  <si>
    <r>
      <t xml:space="preserve">A tananyagelemek és a deszkriptorok projektszemléletű kapcsolódása: 
</t>
    </r>
    <r>
      <rPr>
        <sz val="11"/>
        <rFont val="Franklin Gothic Book"/>
        <family val="2"/>
        <charset val="238"/>
      </rPr>
      <t>Egy lehetséges projektfeladat keretében betegtájékoztatást végez a rákszűrésről a korai felismerés jelemntőségéről. Tájékoztatja a daganatos betegségek korai felismerésének lényegét</t>
    </r>
    <r>
      <rPr>
        <b/>
        <sz val="11"/>
        <rFont val="Franklin Gothic Book"/>
        <family val="2"/>
        <charset val="238"/>
      </rPr>
      <t>.</t>
    </r>
  </si>
  <si>
    <t>Onkológiai és degeneratív neurológiai betegségek csoportosítása. Kivizsgálásuk és ápolásuk specialitásai. Agyidegek és perifériás idegbetegségekben szenvedők ápolása</t>
  </si>
  <si>
    <t>Általános szövettani alapismeretek</t>
  </si>
  <si>
    <t>Sejttani alapismeretek</t>
  </si>
  <si>
    <t>Sejtbiológia II.</t>
  </si>
  <si>
    <t>Daganatok csoportosításának egységes rendszere</t>
  </si>
  <si>
    <t>A daganatos betegségek diagnosztikája, ápolói feladatok a diagnosztikus eljárások során</t>
  </si>
  <si>
    <t>Daganatok szűrése és korai felismerése</t>
  </si>
  <si>
    <t>Daganatos betegségek etiológiája, epidemiológiája</t>
  </si>
  <si>
    <t>Önállóan, illetve másokkal együttműködve végzi az egészség megőrzésére és fejlesztésére irányuló felvilágosító, tájékoztató tevékenységeket.</t>
  </si>
  <si>
    <t>Belátja a szekunder prevenció jelentőségét a daganatok korai szűrésében. Elhivatott a rákbetegségek felderítésében. Törekszik a gyógyult betegekben a metasztázisok kialakulásának megelőzésére. Vállalja és hitelesen képviseli szakmája társadalmi szerepét. Következetesen alkalmazza a szűrési elveket, technikákat.</t>
  </si>
  <si>
    <t>Tisztában van a daganatos betegségek etiológiával, epidemiológiával diagnosztikus lehetőségeivel. Tudja a daganatok csoportosításának egységes rendszerét. Azonosítja a daganatkeltő ágenseket, a veszélyeztetett rizikócsoportokat. Ismeri az egyes kórképekhez kötődő szűrővizsgálati lehetőségeket, szűrési programokat. Érti a betegség korai felismerésének jelentőségét. Tisztában van a gyógyult betegek relapszus kialakulásának veszélyeivel.</t>
  </si>
  <si>
    <t>Tájékoztatja a beteget és a hozzátartozót a rákszűrés lehetőségeiről, a szűrőprogramokat propagálja. Közreműködik a rákbetegségek felderítésében.</t>
  </si>
  <si>
    <r>
      <t xml:space="preserve">A tananyagelemek és a deszkriptorok projektszemléletű kapcsolódása: 
</t>
    </r>
    <r>
      <rPr>
        <sz val="11"/>
        <rFont val="Franklin Gothic Book"/>
        <family val="2"/>
        <charset val="238"/>
      </rPr>
      <t>Az idős betegek terápiás foglalkozásainak tervezésében koordinálásában projekt tagjaként vesz részt. Csoportfoglalkozásokat vezet és tart.</t>
    </r>
  </si>
  <si>
    <t xml:space="preserve">Általános gerontológiai alapok </t>
  </si>
  <si>
    <t>Önállóan, illetve a megfelelő szakmai tudással rendelkező szakember irányítása mellett vesz részt a terápiás ellátásban, illetve a csoportfoglalkozások munkájában.</t>
  </si>
  <si>
    <t>Viselkedését, kommunikációját kontrollálja. Hatékony módszerekkel meggyőzi mind az egyént, mind a csoporttagokat az új perspektívák megismerésére, új dolgok, új módszerek elsajátítására, megtanulására.</t>
  </si>
  <si>
    <t>Ismeri a viselkedés mintákat, kulturális sémákat a geriátriában. Tisztában van a csoportszerep és csoportdinamika jelentésével. Felismeri a szerepek, szerepfeszültségek típusait, azok pszicho- és szociohigiénés következményeit. Ismeri az idősek önértékelési és érzelmi kondicionálási módszereit, az idősellátásban alkalmazható szocioterápiás módszereket.</t>
  </si>
  <si>
    <t>Részt vesz és segédkezik a beteg egyéni foglalkozásain, illetve részt vesz a munkaterápiás, foglalkoztató terápiás és gyógyfoglalkoztató csoportok munkájában.</t>
  </si>
  <si>
    <t>"I" IDŐS- ÉS KRÓNIKUS BETEG ÁPOLÁSA (28; 44; 45; 46; 47; 48. sor)</t>
  </si>
  <si>
    <r>
      <t xml:space="preserve">A tananyagelemek és a deszkriptorok projektszemléletű kapcsolódása: 
</t>
    </r>
    <r>
      <rPr>
        <sz val="11"/>
        <rFont val="Franklin Gothic Book"/>
        <family val="2"/>
        <charset val="238"/>
      </rPr>
      <t xml:space="preserve">Kiemelt körültekintéssel végzi az idősbetegek elhelyezését, menedzseli a krónikus betegek elhelyezését. </t>
    </r>
  </si>
  <si>
    <t>Szociális ellátások jogi alapjai</t>
  </si>
  <si>
    <t>Önállóan, illetve másokkal együttműködve közreműködik a betegutak menedzselésében, a rehabilitációban, a közösségi-, és az otthoni szakápolásban, illetve a hospice szakellátásban. Önállóan végzi az adatok betáplálását, feldolgozását, átvitelét, fogadását és elemzését. Önállóan végzi az információforrások és információk felkutatását és beszerzését digitális hálózatokból, illetve az információk kiértékelését.</t>
  </si>
  <si>
    <t>Betegmenedzselési és koordinációs feladatainak ellátása közben ügyel a kommunikációjára, a kompetencia-határainak betartására, tisztelettudóan, de határozottan fellép a beteg érdekében. Empatikus, segítőkész és törekszik arra, hogy valamennyi intézkedése a beteg érdekeit szolgálja.  Ügyel arra, hogy az ellátás folyamatos és szakszerű maradjon.</t>
  </si>
  <si>
    <t>Ismeri az idős- és krónikus ellátás rendszerét, szervezeti struktúráját, kapcsolódási pontjait, ismeri a szakápolói tevékenységet szabályzó szakmai és jogszabályi környezetet. Ismeri az egészségügyi és a szociális ellátás helyét és szerepét a geriátriai és a krónikus beteg ellátásban. Tudja a betegmenedzselés elemeit, lépéseit, az ellátáson belül, illetve az egészségügyi és szociális ellátás közti határ-területeket, koordinációs lehetőségeket, a kapcsolattartás formáit. Ismeri a kommunikációs és konfliktuskezelési módszereket. Beazonosítja a különböző ellátási igényt jelző, kezdeményező dokumentációs feladatokat.</t>
  </si>
  <si>
    <t>Menedzseli az idős emberek és a krónikus betegek ellátását. Érthető, szakszerű tájékoztatást nyújt az igénybe vehető szociális ellátási formákról. Közreműködik az egészségügyi és a szociális ellátások megszervezésében. Adatokat és dokumentumokat karbantart, továbbít, ment és archivál.</t>
  </si>
  <si>
    <r>
      <t xml:space="preserve">A tananyagelemek és a deszkriptorok projektszemléletű kapcsolódása: 
</t>
    </r>
    <r>
      <rPr>
        <sz val="11"/>
        <rFont val="Franklin Gothic Book"/>
        <family val="2"/>
        <charset val="238"/>
      </rPr>
      <t xml:space="preserve">Az idős beteg ápolási folyamatának tervezéséhez alkalmazza az idősödés élettani folyamatainak jellemzőit. Demens betegek ápolása során ismeri a szükségletek kielégítésének módszerét. </t>
    </r>
  </si>
  <si>
    <t>Beteg ember lélektana</t>
  </si>
  <si>
    <t>Felelős az idős, illetve krónikus betegek holisztikus ellátásáért, gondozásáért, ápolásáért. Betartja a kompetenciahatárait a beteg, illetve hozzátartozók tájékoztatásakor, felvilágosításakor. Tevékenységét önállóan, illetve másokkal együttműködve, továbbá vezetői irányítással, utasítás alapján végzi.</t>
  </si>
  <si>
    <t>Türelmes az idős, krónikus beteg páciensekkel, gyakorolja a feltétel nélküli elfogadás módszerét, kerüli a stigmatizációt. Szakápolói tevékenységét a páciens állapotának, az életkori sajátosságainak, a pszichológiai jellemzőinek figyelembevételével, az elsajátított geriátriai klinikumi ismereteit alkalmazva végzi.</t>
  </si>
  <si>
    <t>Ismeri az életkori sajátosságokat, a szakterületre jellemző klinikumi vonatkozásokat, az idős ember pszichológiáját, társas kapcsolatait, azok jellemzőit. Felismeri és azonosítja a pszichológiai és a szociális zavarokat. Ismeri a demencia és az Alzheimer kór kongitív és nem kognitív tüneteit, jellemzőit, a betegségek lefolyását, szakaszait, kockázati tényezőit, kezelési lehetőségeit, ezen betegek ellátásával kapcsolatos szakmai és társadalmi problémákat, az ellátással kapcsolatos szakápolói teendőket.</t>
  </si>
  <si>
    <t>Elemzi az idős és krónikus betegek társaskapcsolatainak jellemzőit és feltárja a pszichológiai, illetve szociális zavarokat. Részt vesz a demens és Alzheimer-kórban szenvedő betegek ellátásában, illetve ezen betegek szakápolását végzi.</t>
  </si>
  <si>
    <r>
      <t xml:space="preserve">A tananyagelemek és a deszkriptorok projektszemléletű kapcsolódása: 
</t>
    </r>
    <r>
      <rPr>
        <sz val="11"/>
        <rFont val="Franklin Gothic Book"/>
        <family val="2"/>
        <charset val="238"/>
      </rPr>
      <t>Alkalmazza az idős és krónikus betegek ellátásának specialitásait, annak geriátriai vonatkozásait.  Ápolói megfigyelései során, az ápolási folyamat tervezéséhez alkalmazza az öregedés élettani jellemzőit. A projektfeladatok végrehajtása során nemcsak a szakmai készségek fejlődnek, hanem a csapatmunka, a kommunikáció és a munkaszervezés is kiemelt szerepet kap.</t>
    </r>
  </si>
  <si>
    <t>Endokrin rendszer és idegrendszer</t>
  </si>
  <si>
    <t>Az anatómia és élettan tudománya, a szervezet morfológiai felépítése</t>
  </si>
  <si>
    <t>Empatikus, ráhangolódik a gondjaira bízott páciensek helyzetébe, érzéseibe és ennek alapján motivált az egyéni segítségnyújtásra.</t>
  </si>
  <si>
    <t>Ismeri az öregedés folyamatának biológiai és élettani vonatkozásait, kockázatait. Felidézi az öregedés elméleteket, érti azok csoportosítását, lényegét. Ismeri az öregedést befolyásoló tényezőket és az idősellátás jogi-, etikai vonatkozásait</t>
  </si>
  <si>
    <t>Felvilágosítást ad az öregedés folyamatáról. Elemzi és értékeli az öregedés folyamatát befolyásoló tényezőket, az egyén szintjén.</t>
  </si>
  <si>
    <r>
      <t xml:space="preserve">A tananyagelemek és a deszkriptorok projektszemléletű kapcsolódása: 
</t>
    </r>
    <r>
      <rPr>
        <sz val="11"/>
        <rFont val="Franklin Gothic Book"/>
        <family val="2"/>
        <charset val="238"/>
      </rPr>
      <t xml:space="preserve">Az egymásra épülő tananyagelemekből felépülő átfogó oktatási folyamat során megismeri a geriátriai betegek ápolásának hazai színtereit, azok fejlődését és aktuális rendszerét a geriátriai betegek elhelyezése céljából. </t>
    </r>
  </si>
  <si>
    <t>Tevékenységét önállóan végzi.</t>
  </si>
  <si>
    <t>Elfogadja és tiszteli az idős embereket, érdeklődő és segítőkész személyiség, aki elhivatott a szakterület- ezen belül az idős és a krónikus betegellátás- ismereteinek elsajátítása iránt, nyitott a speciális szakmai tudás befogadására.</t>
  </si>
  <si>
    <t>Ismeri a gerontológia és a geriátria definícióit, típusait, történetét, fejlődését, alapfogalmait. Felidézi a hazai és külföldi demográfiai, epidemiológiai, társadalmi, gazdasági mutatókat, elemzéseket, tanulmányokat. Átlátja a demográfiai, epidemiológiai, társadalmi-gazdasági összefüggéseket, a geriátriai ellátás rendszerét, annak szervezeti struktúráját, kapcsolódási pontjait.</t>
  </si>
  <si>
    <t>Eligazodik az idős- és a krónikus ellátás rendszerében. Feltárja a beteg szempontjából kulcsfontosságú potenciális kockázatokat, azonosítja a szükséges beavatkozási területeket.</t>
  </si>
  <si>
    <r>
      <t xml:space="preserve">A tananyagelemek és a deszkriptorok projektszemléletű kapcsolódása: 
</t>
    </r>
    <r>
      <rPr>
        <sz val="11"/>
        <rFont val="Franklin Gothic Book"/>
        <family val="2"/>
        <charset val="238"/>
      </rPr>
      <t>Közegészségügyi, járványügyi  tevékenységhez kapcsolódóan végzi a különböző védőoltások tárolását, beadását és adminisztrációját.</t>
    </r>
  </si>
  <si>
    <t>Immunológia</t>
  </si>
  <si>
    <t>Közegészségügyi, járványügyi feladatok a háziorvosi praxisban</t>
  </si>
  <si>
    <t>Közösségi ellátás és színtereinek szakápolástana</t>
  </si>
  <si>
    <t>Betartja a védőoltások beszerzésével, tárolásával, nyilvántartásával és felhasználásával kapcsolatos jogszabályi, hatósági és belső szervezeti előírásokat.</t>
  </si>
  <si>
    <t>Törekszik a szakmai szabályok szerint végzett tevékenységre.</t>
  </si>
  <si>
    <t>Ismeri a védőoltások beszerzésével, tárolásával, nyilvántartásával és felhasználásával kapcsolatos jogszabályi, hatósági és belső szervezeti előírásokat. Felsorolja az életkorhoz kötötten kötelező, a megbetegedési veszély elhárítása esetén kötelező, az önkéntesen igénybe vehető, a munkakörökhöz kapcsolódó védőoltásokat. Ismeri a térítésmentes influenza elleni oltásban részesülők körét.</t>
  </si>
  <si>
    <t>Elvégzi a védőoltások beszerzésével, tárolásával, nyilvántartásával és felhasználásával kapcsolatos feladatokat.</t>
  </si>
  <si>
    <t>"H" KÖZÖSSÉGI-, OTTHONI- ÉS HOSPICE  ÁPOLÁS (21; 38; 39; 40; 41; 42; 43. sor)</t>
  </si>
  <si>
    <r>
      <t xml:space="preserve">A tananyagelemek és a deszkriptorok projektszemléletű kapcsolódása: 
</t>
    </r>
    <r>
      <rPr>
        <sz val="11"/>
        <rFont val="Franklin Gothic Book"/>
        <family val="2"/>
        <charset val="238"/>
      </rPr>
      <t xml:space="preserve">Prevenciós tevékenységet végez különböző életkorú betegek körében, elkötelezett a prevenciós tevékenység szakszerű végzésére. Betegcsoportokat koordinál. </t>
    </r>
  </si>
  <si>
    <t>Az ápolói tevékenységet támogató eszközök</t>
  </si>
  <si>
    <t>A prevenció szintjei, színterei és célcsoportjai</t>
  </si>
  <si>
    <t>Folyamatosan, belső indíttatásból szervezi az egészségfejlesztési programokat, életvitelével példát mutat. Betartja a szűrővizsgálatokra vonatkozó etikai és jogszabályi előírásokat.</t>
  </si>
  <si>
    <t>Elkötelezett a lakosság egészségének javításában.</t>
  </si>
  <si>
    <t>Ismeri a prevenció különböző szintjeit, színtereit és célcsoportjait. Ismeri a szűrővizsgálatok célját, módszerét, etikai és jogszabályi hátterét. Ismeri a kötelező, az életkorhoz kötött és ajánlott szűrővizsgálatokat. Ismeri az egészségfejlesztési programok szervezésének módját. Ismeri a prevenciós többletszolgáltatások igénybevételének.</t>
  </si>
  <si>
    <t>Részt vesz a prevenció különböző szintjein zajló munkában, betegklubok, színtér programok szervezésében, valamint az önszerveződő csoportok szakmai segítésében. Kommunikációs stratégiákat alkalmaz.</t>
  </si>
  <si>
    <r>
      <t xml:space="preserve">A tananyagelemek és a deszkriptorok projektszemléletű kapcsolódása: 
</t>
    </r>
    <r>
      <rPr>
        <sz val="11"/>
        <rFont val="Franklin Gothic Book"/>
        <family val="2"/>
        <charset val="238"/>
      </rPr>
      <t xml:space="preserve">A háziorvosi tevékenységhez kapcsolódó orvosszakértői feladatok asszisztensi feladataiban vesz részt, azokat jogszerűen és szakszerűen látja el. </t>
    </r>
  </si>
  <si>
    <t>Az egészségügyi dokumentáció, adatvédelem</t>
  </si>
  <si>
    <t>Egészségügyi informatikai ismeretek</t>
  </si>
  <si>
    <t>Egészségügyi informatika</t>
  </si>
  <si>
    <t>Háziorvosi praxisokban történő orvos szakértői, hatósági vizsgálatok</t>
  </si>
  <si>
    <t>Az orvossal együttműködve végzi a gondozási, az orvosszakértői és keresőképtelenséggel összefüggő adminisztrációs feladatokat. A dokumentációt önállóan vezeti. Betartja az adatkezelésre, adatvédelemre vonatkozó előírásokat.</t>
  </si>
  <si>
    <t>Elkötelezett a szakmája, szakterülete iránt.</t>
  </si>
  <si>
    <t>Ismeri a háziorvosi ellátáshoz tartozó orvosszakértői feladatokat, úgymint a halál megállapítása, látlelet felvétele, gépjárművezetői, belvízi hajózási szolgálati és belvízi kedvtelési célú vízi járművezetői alkalmassági vizsgálat, kézi lőfegyverek, lőszerek, gáz-, és riasztófegyverek megszerzésének és tartásának egészségi alkalmassági vizsgálata.  Ismeri az orvosszakértői feladatok dokumentációjának szabályát. Ismeri a keresőképtelenség formáit, és az ezzel összefüggő ügyviteli feladatokat.</t>
  </si>
  <si>
    <t>Közreműködik a praxis hatáskörébe tartozó orvosszakértői és keresőképtelenséggel összefüggő feladatok elvégzésében, dokumentálja azokat és vezeti a nyilvántartást.</t>
  </si>
  <si>
    <r>
      <t xml:space="preserve">A tananyagelemek és a deszkriptorok projektszemléletű kapcsolódása: 
</t>
    </r>
    <r>
      <rPr>
        <sz val="11"/>
        <rFont val="Franklin Gothic Book"/>
        <family val="2"/>
        <charset val="238"/>
      </rPr>
      <t>A tanuló az elméleti ismereteit gyakorlati helyzetben alkalmazva gondozási feladatokat végez a különböző krónikus betegségben szenvedők körében, tevékenységét szakszerűen és pontosan dokumentálja.</t>
    </r>
  </si>
  <si>
    <t>Háziorvosi, ügyeleti, otthoni szakápolási gyakorlat</t>
  </si>
  <si>
    <t>Önállóan végzi egyes, alacsony kockázatú betegek gondozását. Az orvossal együttműködve végzi a magas kockázatú betegek gondozását. A dokumentációt önállóan vezeti.</t>
  </si>
  <si>
    <t>Törekszik a dokumentáció pontos, szabályszerű vezetésére, elkötelezett a szabályok, protokollok betartására.</t>
  </si>
  <si>
    <t>Ismeri a leggyakrabban előforduló krónikus betegségek (szív- és érrendszeri, diabéteszes, gasztroenterológiai, légzőszervi, nefrológiai, urológiai, neurológiai, pszichiátriai és onkológiai) kóroktanát, ellátásuknak, gondozásuknak a szabályait, protokolljaikat, népegészségügyi vonatkozásaikat és prevenciós lehetőségeiket.</t>
  </si>
  <si>
    <t>Részt vesz a gondozási tevékenységekben. Ellenőrzi a gondozási naplót, egyes betegcsoportok gondozását protokoll alapján végzi.</t>
  </si>
  <si>
    <r>
      <t xml:space="preserve">A tananyagelemek és a deszkriptorok projektszemléletű kapcsolódása: 
</t>
    </r>
    <r>
      <rPr>
        <sz val="11"/>
        <rFont val="Franklin Gothic Book"/>
        <family val="2"/>
        <charset val="238"/>
      </rPr>
      <t xml:space="preserve">A tanuló az elméleti ismereteit gyakorlati helyzetben alkalmazva folyamatosan monitorozza a praxis közegészségügyi-járványügyi adatait. Ismeri a különböző fertőző betegségek jellemzőit és azok járványügyi feladatait. </t>
    </r>
  </si>
  <si>
    <t>A közegészségtan alapjai</t>
  </si>
  <si>
    <t>Adminisztrációs és szakápolási tevékenységét orvosi utasításra önállóan végzi. Felelősséget vállal az általa vezetett dokumentáció tartalmáért.</t>
  </si>
  <si>
    <t>Szem előtt tartja a jogszabályi előírásokat. Betartja a dokumentáció vezetésének szabályait.</t>
  </si>
  <si>
    <t>Ismeri a praxis közegészségügyi-járványügyi feladatait. Felsorolja a fertőző betegekkel kapcsolatos tevékenységeket, a járványügyi érdekből végzett szűrővizsgálatokat és laboratóriumi vizsgálatokat. Ismeri a járványveszély, vagy járvány esetére vonatkozó rendelkezéseket. Ismeri a fertőző betegek be- és kijelentését az OSZIR rendszerbe.</t>
  </si>
  <si>
    <t>Figyeli a praxis közegészségügyi-, járványügyi viszonyait, felméri a hiányosságokat.</t>
  </si>
  <si>
    <r>
      <t>A tananyagelemek és a deszkriptorok projektszemléletű kapcsolódása:</t>
    </r>
    <r>
      <rPr>
        <sz val="11"/>
        <rFont val="Franklin Gothic Book"/>
        <family val="2"/>
        <charset val="238"/>
      </rPr>
      <t xml:space="preserve"> 
A digitális készségei bírtokában a praxisközösségben végzett tevékenysége alatt elvégzi a kompetenciájába tartozó dokumentációs feladatokat, ügyviteli dokumentációs rendszereket alkalmaz.</t>
    </r>
  </si>
  <si>
    <t>Ápolási folyamatok tervezése, megvalósítása az alapellátásban</t>
  </si>
  <si>
    <t>Útmutatás alapján önállóan végzi el az ügyviteli feladatait. Betartja az adatvédelemre és a dokumentációra vonatkozó előírásokat.</t>
  </si>
  <si>
    <t>Törekszik a munkavégzés elemi szabályainak betartására. Szem előtt tartja a jogszabályi előírásokat. A határidőket precízen betartja.</t>
  </si>
  <si>
    <t>Ismeri a praxis működtetéséhez szükséges dokumentáció vezetés szabályait, az ügyviteli feladatokat. Felhasználói szinten ismeri az akkreditált háziorvosi szoftvereket, betegirányító rendszereket.</t>
  </si>
  <si>
    <t>Ellátja a praxis/ praxisközösség ügyviteli teendőit (betegek ki- és bejelentkezése, heti, havi, éves praxisjelentések, betegregiszterek vezetése, ápolási dokumentáció, egészségügyi dokumentáció). Betegirányítást támogató eszközt használ.</t>
  </si>
  <si>
    <r>
      <t xml:space="preserve">A tananyagelemek és a deszkriptorok projektszemléletű kapcsolódása: 
</t>
    </r>
    <r>
      <rPr>
        <sz val="11"/>
        <rFont val="Franklin Gothic Book"/>
        <family val="2"/>
        <charset val="238"/>
      </rPr>
      <t>Az egymásra épülő tananyagelemekből felépülő átfogó betegellátó és ápolási munkája során a szakmai nyelv használatával kommunikál szóban és írásban.</t>
    </r>
  </si>
  <si>
    <t>Gyógyítással, ápolással kapcsolatos kifejezések</t>
  </si>
  <si>
    <t>Egészségügyi terminológia II.</t>
  </si>
  <si>
    <t>Speciális kommunikáció</t>
  </si>
  <si>
    <t>Egészségügyi szakmai kommunikáció</t>
  </si>
  <si>
    <t>Egészségügyi kommunikáció – konfliktuskezelés – krízis menedzsment</t>
  </si>
  <si>
    <t>Felelősséggel használja a szakmai nyelvet.</t>
  </si>
  <si>
    <t>Értékként tekint a helyes szaknyelvi kommunikációra. Jól használja a munkájához szükséges orvosi latin nyelvet.</t>
  </si>
  <si>
    <t>Ismeri az egészségügyi ellátás alapvető szókincsét orvosi latin nyelven. Ismeri a kommunikáció formáit. Pszichológiai, etikai ismeretekkel rendelkezik.</t>
  </si>
  <si>
    <t>Alkalmazza a szakmai idegen nyelvet szóban és írásban.</t>
  </si>
  <si>
    <t>"A" AZ ÁPOLÁSI FOLYAMAT TERVEZÉSE, SZERVEZÉSE, DOKUMENTÁLÁSA (1; 2; 30; 37. sor)</t>
  </si>
  <si>
    <r>
      <t xml:space="preserve">A tananyagelemek és a deszkriptorok projektszemléletű kapcsolódása: 
</t>
    </r>
    <r>
      <rPr>
        <sz val="11"/>
        <rFont val="Franklin Gothic Book"/>
        <family val="2"/>
        <charset val="238"/>
      </rPr>
      <t>Az ápolási felmérés részeként felméri a a nyomási sérülés rizikóját. Az ápolási folyamat tervezéseként elvégzi a nyomási fekély prevencióját és dokumentálja azt.</t>
    </r>
  </si>
  <si>
    <t>A szövetek kóros elváltozásai</t>
  </si>
  <si>
    <t>Önállóan megfigyeli a beteget.</t>
  </si>
  <si>
    <t>Munkáját a tőle elvárható módon végzi.</t>
  </si>
  <si>
    <t>Ismeri a nyomási fekély kialakulásának etiológiáját és a stádiumait.</t>
  </si>
  <si>
    <t>Felismeri a nyomási fekély kialakulásának jeleit. A kialakult nyomási fekély súlyosságát felméri, stádiumát megállapítja.</t>
  </si>
  <si>
    <t>"D" TERÁPIÁK, TERÁPIÁS BEAVATKOZÁSOK ÁPOLÓI KOMPETENCIÁJÚ FELADATAI (12; 13; 14; 15; 16; 18, 19, 22; 23; 24; 25; 26; 27; 34; 35; 36. sor)</t>
  </si>
  <si>
    <r>
      <t xml:space="preserve">A tananyagelemek és a deszkriptorok projektszemléletű kapcsolódása: 
</t>
    </r>
    <r>
      <rPr>
        <sz val="11"/>
        <rFont val="Franklin Gothic Book"/>
        <family val="2"/>
        <charset val="238"/>
      </rPr>
      <t>Egy valós szakmai kihívás feldolgozásával a különböző életkorú, sebészi ellátást és ápolást igénylő beteg perioperatív ellátását, kötéscseréjét végzi.</t>
    </r>
  </si>
  <si>
    <t>Utasítás alapján elvégzi a beavatkozást.</t>
  </si>
  <si>
    <t>Munkáját precízen és körültekintően végzi, a szakmai protokollok betartásával.</t>
  </si>
  <si>
    <t>Ismeri az általános műtéti előkészítés jelentőségét, feladatait, a betegdokumentáció vezetésének szabályait, és a kötések cseréjének módját.</t>
  </si>
  <si>
    <t>Műtéti előkészítést végez, a műtéti sebek kötéscseréjénél asszisztál, tevékenységeit dokumentálja.</t>
  </si>
  <si>
    <r>
      <t xml:space="preserve">A tananyagelemek és a deszkriptorok projektszemléletű kapcsolódása: 
</t>
    </r>
    <r>
      <rPr>
        <sz val="11"/>
        <rFont val="Franklin Gothic Book"/>
        <family val="2"/>
        <charset val="238"/>
      </rPr>
      <t>A terápiás tervben megfogamazottak és a gyógyszertani alapismeretei alapján</t>
    </r>
    <r>
      <rPr>
        <sz val="11"/>
        <color rgb="FFFF0000"/>
        <rFont val="Franklin Gothic Book"/>
        <family val="2"/>
        <charset val="238"/>
      </rPr>
      <t xml:space="preserve"> </t>
    </r>
    <r>
      <rPr>
        <sz val="11"/>
        <rFont val="Franklin Gothic Book"/>
        <family val="2"/>
        <charset val="238"/>
      </rPr>
      <t>projekt tagjaként végzi orvosi utasításra vagy önállóan a különböző életkorú betegek parenterális gyógyszerelését és követi a betegek állapotát.</t>
    </r>
  </si>
  <si>
    <t>Gyógyszertan - alkalmazott gyógyszertan</t>
  </si>
  <si>
    <t>Intenzív betegellátás</t>
  </si>
  <si>
    <t>Intrahospitalis sürgősségi ellátás</t>
  </si>
  <si>
    <t>Utasítás alapján elvégzi a beavatkozást</t>
  </si>
  <si>
    <t>Munkáját precízen, körültekintően és az érvényes szakmai protokolloknak megfelelően végzi.</t>
  </si>
  <si>
    <t>Ismeri a gyógyszertani alapokat, a gyógyszerelést, a főbb gyógyszercsoportokat, és lehetséges mellékhatásukat.</t>
  </si>
  <si>
    <t>Gyógyszert juttat parenteralisan a szervezetbe (fiziológiás infúziós oldatot, heparinos fiziológiás oldatot és 14 éves kor felett glukózt bead).</t>
  </si>
  <si>
    <r>
      <t xml:space="preserve">A tananyagelemek és a deszkriptorok projektszemléletű kapcsolódása: 
</t>
    </r>
    <r>
      <rPr>
        <sz val="11"/>
        <rFont val="Franklin Gothic Book"/>
        <family val="2"/>
        <charset val="238"/>
      </rPr>
      <t xml:space="preserve">Orvosi utasítás szerint végzi a női vagy férfi beteg katéterezését, irrigálását aszeptikus és atraumatikus technikával. </t>
    </r>
  </si>
  <si>
    <t xml:space="preserve">Katéterezés </t>
  </si>
  <si>
    <t>A beteg jogait szem előtt tartva végzi a beavatkozást.</t>
  </si>
  <si>
    <t>Ismeri az emberi test felépítését, a vizeletkatéter típusát és behelyezést követő gondozását.</t>
  </si>
  <si>
    <t>Húgyhólyagot irrigál.</t>
  </si>
  <si>
    <t>"F" SPECIÁLIS ÜRÍTÉSI SZÜKSÉGLETEK ÁPOLÓI FELADATAI (29; 32; 33. sor)</t>
  </si>
  <si>
    <r>
      <t xml:space="preserve">A tananyagelemek és a deszkriptorok projektszemléletű kapcsolódása: 
</t>
    </r>
    <r>
      <rPr>
        <sz val="11"/>
        <rFont val="Franklin Gothic Book"/>
        <family val="2"/>
        <charset val="238"/>
      </rPr>
      <t>A székletürítés szükségletének felmérése alapján, projekt tagjaként orvosi elrendelésre beöntést ad a betegnek. Enterosztómával rendelkező beteg sztómazsákjának cseréjét végzi és oktatja betegét.</t>
    </r>
  </si>
  <si>
    <t>Sztómaterápia</t>
  </si>
  <si>
    <t>Utasítás alapján felügyelettel elvégzi a beavatkozást.</t>
  </si>
  <si>
    <t>Ismeri a beöntés és a sztómazsák-csere indikációit, kontraindikációit, kivitelezésének módját, lehetséges szövődményeket.</t>
  </si>
  <si>
    <t>Beöntést ad, sztómazsák ürítését, cseréjét végzi.</t>
  </si>
  <si>
    <r>
      <t>A tananyagelemek és a deszkriptorok projektszemléletű kapcsolódása:</t>
    </r>
    <r>
      <rPr>
        <sz val="11"/>
        <rFont val="Franklin Gothic Book"/>
        <family val="2"/>
        <charset val="238"/>
      </rPr>
      <t xml:space="preserve"> 
A tápláltsági problémára utaló tünetek és jelek alapján felméri a beteg tápláltsági állapotát. Felmérési eredménye és a klinikai kórállapot szerint  egy projekt tagjaként orvosi elrendelés és dietetikusi konzultáció  alapján végzi a beteg szakszerű szondatáplálását és megfigyelését. </t>
    </r>
  </si>
  <si>
    <t>Légzőrendszer és emésztőrendszer</t>
  </si>
  <si>
    <t>Etikusan végzi a munkáját.</t>
  </si>
  <si>
    <t>Ismeri a malnutritio tüneteit, a mesterséges táplálás indikációs körét. Ismeri a gyomorszondán keresztüli táplálás standardjait, menetét, és eszközrendszerét</t>
  </si>
  <si>
    <t>Gyomorszondán keresztüli táplálást végez.</t>
  </si>
  <si>
    <t>"E" TÁPLÁLÁSTERÁPIA ÁPOLÁSI SPECIALITÁSAI (17; 31. sor)</t>
  </si>
  <si>
    <r>
      <t xml:space="preserve">A tananyagelemek és a deszkriptorok projektszemléletű kapcsolódása: 
</t>
    </r>
    <r>
      <rPr>
        <sz val="11"/>
        <rFont val="Franklin Gothic Book"/>
        <family val="2"/>
        <charset val="238"/>
      </rPr>
      <t>A különböző életkorú betegek klinikai kórképéhez, állapotához, kezelési tervéhez adaptálja szükségletorientált ápolási tervét és választja meg aktuális ápolási modelljét. Az ápolási folyamatot a szakmai irányelvek megtartásával projektfeladatként végzi és ellenőrzi.</t>
    </r>
  </si>
  <si>
    <t>Autoimmun betegségek a neurológiaiellátás területén</t>
  </si>
  <si>
    <t>Agyi érbetegségek típusai. A kivizsgálás és ellátásuk sajátosságai, ápolási menedzsmentje</t>
  </si>
  <si>
    <t>Epilepsziák, epilepszia betegségben szenvedő beteg ápolása. Fejfájás típusai, ápolási specialitások, fejfájásban szenvedő betegek esetén</t>
  </si>
  <si>
    <t>A pszichiátriai betegségek</t>
  </si>
  <si>
    <t>Organikus pszicho szindrómák</t>
  </si>
  <si>
    <t>Táplálkozási magatartás zavarai</t>
  </si>
  <si>
    <t>Személyiségzavarok</t>
  </si>
  <si>
    <t>Szkizofrénia spektrum és egyéb pszichotikus zavarok, agresszió és konfliktuskezelés</t>
  </si>
  <si>
    <t>Pszichoaktív szerek használatával kapcsolatos és egyéb addiktív zavarok</t>
  </si>
  <si>
    <t>Hangulatzavarok</t>
  </si>
  <si>
    <t>Szorongásos zavarok</t>
  </si>
  <si>
    <t>Pszichiátriai ápolás története, előítéletek, stigmák</t>
  </si>
  <si>
    <t>Pszichiátriai betegek ápolása</t>
  </si>
  <si>
    <t>Belgyógyászati ápolási gyakorlat</t>
  </si>
  <si>
    <t>Mozgásrendszeri betegek ápolása</t>
  </si>
  <si>
    <t>Endokrinrendszeri betegek ápolása</t>
  </si>
  <si>
    <t>Kiválasztórendszeri betegek ápolása</t>
  </si>
  <si>
    <t>Emésztőrendszeri betegek ápolása</t>
  </si>
  <si>
    <t>Légzőrendszeri betegek ápolása</t>
  </si>
  <si>
    <t>Vérképzőrendszeri betegek ápolása</t>
  </si>
  <si>
    <t>Szív-és érrendszeri betegek ápolása</t>
  </si>
  <si>
    <t>Belgyógyászat és szakápolástana</t>
  </si>
  <si>
    <t>Kórtani alapfogalmak, kórokozó tényezők, A betegségek lefolyása</t>
  </si>
  <si>
    <t>A tervezést önállóan végzi. Felelős az általa elvégzett tevékenységek szabályos dokumentálásáért.</t>
  </si>
  <si>
    <t>Az ápolási anamnézis felvételénél körültekintő. A beteggel érthetően, kommunikál, türelmesen meghallgatja. A dokumentálási feladatoknál pontosságra törekszik.</t>
  </si>
  <si>
    <t>Ismeri a főbb ápolási modelleket. Ismeri az ápolási folyamat szakaszait, az ápolási terv elkészítésének szempontjait. Ápolástani, kórtani, klinikumi ismereteinek segítségével felismeri a felmérés során kapott adatok összefüggéseit az ápolási diagnózisok megfogalmazása érdekében. Ismeri az elektronikus és papír alapú egészségügyi és ápolási dokumentáció részeit, EESZT-t, a dokumentálás szabályait.</t>
  </si>
  <si>
    <t>Megtervezi és a terv alapján megvalósítja a felnőtt, vagy gyermek beteg ápolását. Tevékenységeit és a betegmegfigyelés eredményeit dokumentálja.</t>
  </si>
  <si>
    <r>
      <t xml:space="preserve">A tananyagelemek és a deszkriptorok projektszemléletű kapcsolódása: 
</t>
    </r>
    <r>
      <rPr>
        <sz val="11"/>
        <rFont val="Franklin Gothic Book"/>
        <family val="2"/>
        <charset val="238"/>
      </rPr>
      <t>A különböző inkontinenciájú és állapotú betegek állapotfelmérését követően végzi a szakszerű ápolási folyamatot és a beteg edukációját.</t>
    </r>
  </si>
  <si>
    <t>Az inkontinens beteg ápolását orvos utasításának megfelelően, önállóan végzi. Betartja a higiénés és betegbiztonsági szempontokat, valamint a munkavédelmi szabályokat.</t>
  </si>
  <si>
    <t>A beteggel empatikus, segítőkész, a beteg igényeit szem előtt tartja. A munkavégzés során határozott, körültekintő.</t>
  </si>
  <si>
    <t>Ismeri az inkontinencia formáit, kezelési lehetőségeit, az inkontinencia ellátás invazív és non-invazív eszközeit</t>
  </si>
  <si>
    <t>Inkontinens beteg ápolását végzi.</t>
  </si>
  <si>
    <r>
      <t xml:space="preserve">A tananyagelemek és a deszkriptorok projektszemléletű kapcsolódása: 
</t>
    </r>
    <r>
      <rPr>
        <sz val="11"/>
        <rFont val="Franklin Gothic Book"/>
        <family val="2"/>
        <charset val="238"/>
      </rPr>
      <t>A különböző etiológiájú, életkorú és állapotú krónikus sebbel rendelkező betegek sebfelmérését, kötéscseréjét, sebváladék mintavételét végzi és dokumentálja azt.</t>
    </r>
  </si>
  <si>
    <t>Orvos utasítása alapján végzi a krónikus sebek ápolását. Betartja a higiénés és betegbiztonsági szempontokat, a munka-, tűz-, és egészségvédelmi szabályokat.</t>
  </si>
  <si>
    <t>A beteggel empatikus. Tudásának folyamatos fejlesztésére törekszik.</t>
  </si>
  <si>
    <t>Ismeri a krónikus sebek típusait, a kialakulásukban szerepet játszó tényezőket, jellemzőiket. Ismeri a krónikus sebek felmérésének, kezelésének szempontjait, a felmérés dokumentációs rendszerét a megelőzéshez/ kezeléshez használt eszközöket, anyagokat.</t>
  </si>
  <si>
    <t>Krónikus sebbel rendelkező betegek ápolását végzi. Sebfelmérést készít, tevékenységét dokumentálja.</t>
  </si>
  <si>
    <r>
      <t xml:space="preserve">A tananyagelemek és a deszkriptorok projektszemléletű kapcsolódása: 
</t>
    </r>
    <r>
      <rPr>
        <sz val="11"/>
        <rFont val="Franklin Gothic Book"/>
        <family val="2"/>
        <charset val="238"/>
      </rPr>
      <t>A szervezet védekező mechanizmusainak felismerését és azonosítását követően dönt a különböző életkorú betegeknél kialakult allergiás reakciók ellátásáról és az azonnali beavatkozásokról.</t>
    </r>
  </si>
  <si>
    <t>A szervezet jelző reakciói, Védekező mechanizmusok</t>
  </si>
  <si>
    <t>Orvos utasítása szerint vesz részt a gyógyszerelésben. Betartja a higiénés és betegbiztonsági előírásokat, a munka, tűz-, és egészségvédelmi szabályokat.</t>
  </si>
  <si>
    <t>A munkavégzés során együttműködő, határozott, körültekintő, pontos.</t>
  </si>
  <si>
    <t>Ismeri az allergiák típusait, kezelési lehetőségeit. Tisztában van a reanimáció során alkalmazott gyógyszerekkel. Ismeri az alkalmazott gyógyszerek jellemzőit, indikációit, hatásukat, mellékhatásaikat. Ismeri a gyógyszerek dokumentálásának szabályait.</t>
  </si>
  <si>
    <t>Allergiaellenes gyógyszereket utasítás szerint alkalmaz a betegnél.  Részt vesz a gyógyszeralkalmazásban reanimáció során.</t>
  </si>
  <si>
    <r>
      <t>A tananyagelemek és a deszkriptorok projektszemléletű kapcsolódása:</t>
    </r>
    <r>
      <rPr>
        <sz val="11"/>
        <rFont val="Franklin Gothic Book"/>
        <family val="2"/>
        <charset val="238"/>
      </rPr>
      <t xml:space="preserve"> 
Propedeutikai, klinikumi és gyógyszertani ismeretei alapján méri a beteg fájdalmát, testhőjét és dönt a minor analgeticumok, NSAID készítmények adagolásáról a különböző életkorú betegek esetében. Felismeri a gyógyszerinterakciót és dönt annak ellátásáról.</t>
    </r>
  </si>
  <si>
    <t>Láz- és fájdalomcsillapítás</t>
  </si>
  <si>
    <t>Háborítatlan szülés folyamata, szülési rendellenességek</t>
  </si>
  <si>
    <t>Megfelelő indikáció esetén önállóan végez fájdalomcsillapítást non-szteroid gyulladáscsökkentő, vagy minor analgetikum adásával. Megfelelő indikáció esetén önállóan végez lázcsillapítást. Gyógyszerelő tevékenységét pontosan dokumentálja. Betartja a higiénés és betegbiztonsági szempontokat, a munka-, tűz, és egészségvédelmi szabályokat.</t>
  </si>
  <si>
    <t>A beteggel empatikus, segítőkész. A munkavégzés során határozott, körültekintő, pontosságra törekszik.</t>
  </si>
  <si>
    <t>Ismeri a non- szteroidok, minor analgetikumok jellemzőit, indikációit, kontraindikációit, adagolásukat, lehetséges mellékhatásokat. Ismeri a speciális fájdalomcsillapító eljárásokat (EDA, PCA) Ismeri a lázcsillapítók jellemzőit, alkalmazásuk indikációit, kontraindikációit, adagolásukat, a lehetséges mellékhatásaikat.</t>
  </si>
  <si>
    <t>Láz- és fájdalomcsillapítást végez per os, rectalis úton, vagy intramuscularis injekció formájában, tevékenységét dokumentálja. Felméri a beteg fájdalmát, közreműködik speciális fájdalomcsillapító eljárásokban (EDA-kanül, PCA-pumpa).</t>
  </si>
  <si>
    <r>
      <t xml:space="preserve">A tananyagelemek és a deszkriptorok projektszemléletű kapcsolódása: 
</t>
    </r>
    <r>
      <rPr>
        <sz val="11"/>
        <rFont val="Franklin Gothic Book"/>
        <family val="2"/>
        <charset val="238"/>
      </rPr>
      <t>Szakszerű és biztonságos infúziós terápiát alkalmaz. A hatóanyag nélküli infúziós oldatot önállóan, a hatóanyagot tartalmazó infúziós oldatot projekt tagjaként orvos utasítására összeállítja, beköti és figyeli annak hatását, esetleges mellékhatását. nem várt eseményeket felismer és kompetenciájának megfelelően beavatkozik</t>
    </r>
  </si>
  <si>
    <t>Homeosztázis</t>
  </si>
  <si>
    <t>Biokémia</t>
  </si>
  <si>
    <t>Orvos utasítása alapján, az orvossal együttműködve vesz részt a hatóanyagot tartalmazó infúzió beadásánál. A hatóanyag nélküli infúziót orvosi utasításra önállóan beadja. Betartja a higiénés és betegbiztonsági szempontokat, a munka-, tűz-, és egészségvédelmi szabályokat.</t>
  </si>
  <si>
    <t>Ismeri a krisztalloid oldatok jellemzőit, indikációit, kontraindikációit, adagolásukat, a lehetséges mellékhatásokat. Részletesen ismeri a gyógyszeres és hatóanyag nélküli infúzió előkészítésével, beadásával kapcsolatos ápolói feladatokat, az infúzió beadásának eszközeit, a lehetséges szövődményeket, teendőket szövődmény esetén, a dokumentálás szabályait.</t>
  </si>
  <si>
    <t>Hatóanyag nélküli infúziót előkészít, bead. Előkészít, és segédkezik a hatóanyagot tartalmazó infúziós oldat beadásánál.</t>
  </si>
  <si>
    <r>
      <t xml:space="preserve">A tananyagelemek és a deszkriptorok projektszemléletű kapcsolódása: 
</t>
    </r>
    <r>
      <rPr>
        <sz val="11"/>
        <rFont val="Franklin Gothic Book"/>
        <family val="2"/>
        <charset val="238"/>
      </rPr>
      <t>Szakszerűen és biztonságosan alkalmazza a különböző gyógyszeradagoló készülékeket. Betartja az azok biztonságos működéséhez szükséges szabályokat, és karbantartási irányelveket.</t>
    </r>
  </si>
  <si>
    <t>Kritikus állapotú betegek ápolási gyakorlata
(gyógyszerelés szimulációs gyakorlat) új)</t>
  </si>
  <si>
    <t>A beavatkozásokat felettes utasítására, vagy a szervezeti egység protokollja alapján önállóan végzi, önálló felelősséggel.</t>
  </si>
  <si>
    <t>Szem előtt tartja a beteg igényeit. A jogi és etikai normák betartásával, empátiával fordul a beteghez, segítőkész. Fontos számára tudásának folyamatos fejlesztése, a legújabb technikai eszközök, eljárások, és protokollok vonatkozásában. A munkavégzés során aszeptikus technikát alkalmaz, határozott, körültekintő, pontosságra törekszik. Betartja a munkavédelmi, környezetvédelmi, betegbiztonsági szabályokat.</t>
  </si>
  <si>
    <t>Ismeri a gyógyszer bejuttatás eszközeit, használatát (infuzor, perfuzor, volumetrikus-, illetve PCA-pumpa, és túlnyomásos szerelék).</t>
  </si>
  <si>
    <t>A gyógyszer bejuttatás eszközeit (infuzor, perfuzor) kezeli.</t>
  </si>
  <si>
    <r>
      <t xml:space="preserve">A tananyagelemek és a deszkriptorok projektszemléletű kapcsolódása: 
</t>
    </r>
    <r>
      <rPr>
        <sz val="11"/>
        <rFont val="Franklin Gothic Book"/>
        <family val="2"/>
        <charset val="238"/>
      </rPr>
      <t>Orvosi indikáció, szükség esetén önálló kompetencia alapján elvégzi az ápolói kompetenciájú, magas rizikójú invazív beavatkozásokat az érvényes eljárásrendek alapján. A speciális ellátási területeken projekt tagjaként, a szakmai szabályok specifikus alkalmazásával végzi beavatkozásait.</t>
    </r>
  </si>
  <si>
    <t>A vizeletkiválasztó rendszer és szaporodás szervrendszere</t>
  </si>
  <si>
    <t>Keringési rendszer</t>
  </si>
  <si>
    <t>Kritikus állapotú betegek ápolási gyakorlata</t>
  </si>
  <si>
    <t>Szövődményes/patológiás terhesség</t>
  </si>
  <si>
    <t>Részletesen ismeri a perifériás vénakanül behelyezésének, a vénapunkció kivitelezésének és a transurethralis katéter bevezetésének protokollját. Ismeri a beavatkozások indikációit, kontra-indikációit, és a lehetséges szövődményeket. Ismeri a beavatkozások ápolási vonatkozásait és dokumentálási követelményeit.</t>
  </si>
  <si>
    <t>Invazív beavatkozásokat végez (vénakanült behelyez, vénapunkciót végez, női és férfi beteget hólyagkatéterez).</t>
  </si>
  <si>
    <r>
      <t xml:space="preserve">A tananyagelemek és a deszkriptorok projektszemléletű kapcsolódása: 
</t>
    </r>
    <r>
      <rPr>
        <sz val="11"/>
        <rFont val="Franklin Gothic Book"/>
        <family val="2"/>
        <charset val="238"/>
      </rPr>
      <t>Orvosi indikációk alapján együttműködik és elvégzi az invazív beavatkozásokhoz kapcsolódó ápolói feladatokat a szakmai szabályok és eljárásrendek előírásai alapján.</t>
    </r>
  </si>
  <si>
    <t>Kritikus állapotú betegek ápolási gyakorlata
(ápolói kompetenciába tartozó invazív beavatkozások gyakorlat)</t>
  </si>
  <si>
    <t>Az orvos utasítása alapján (az orvossal és/vagy az ellátó team tagjaival együttműködve, vagy önállóan vesz részt az invazív beavatkozások kivitelezésében. Felelős a beteg és a bevezetett eszköz megfigyeléséért, gondozásáért.</t>
  </si>
  <si>
    <t>Ismeri az invazív beavatkozások fogalmát, formáit, alkalmazásuk indikációit, kontraindikációit. Átfogóan ismeri a perifériás és centrális vénakanülök, artéria punkció, artéria kanülálás és EDA-kanül/ Port-a-cath beültetéshez kapcsolódó ápolói feladatokat. Tisztában van a betegmegfigyelő monitor invazív mérési lehetőségeivel. Részletesen ismeri a punkciók/biopsziák kivitelezésének módozatait és asszisztálási feladatait; az eszközös légútbiztosítás, a hemodialízis/a peritonealis dialízis kezelés módozatait, eszközeit, ápolói feladatait, lehetséges szövődményeit. Tisztában van az invazív beavatkozások jogi /etikai szabályaival.</t>
  </si>
  <si>
    <t>Invazív beavatkozásoknál asszisztál.</t>
  </si>
  <si>
    <r>
      <t>A tananyagelemek és a deszkriptorok projektszemléletű kapcsolódása:</t>
    </r>
    <r>
      <rPr>
        <sz val="11"/>
        <rFont val="Franklin Gothic Book"/>
        <family val="2"/>
        <charset val="238"/>
      </rPr>
      <t xml:space="preserve"> 
Projekt részeként az orvosi elrendelés alapján felméri, megtervezi és elvégzi a különböző életkorú és állapotú betegek közösségi-, otthoni ápolását és hospice ellátását. Tevékenységét a meghatározott módon és felületen dokumentálja.</t>
    </r>
  </si>
  <si>
    <t>Szakmai gyakorlat (invazív beavatkozásokhoz asszisztálás gyakorlat)</t>
  </si>
  <si>
    <t>Szakmai gyakorlat (hospice szakápolástan gyakorlat) (Új)</t>
  </si>
  <si>
    <t>Multidiszciplináris team tagjai, feladatai, jelentősége</t>
  </si>
  <si>
    <t>A Mo.-i hospice-palliatív ellátórendszer felépítése, törvényi és finanszírozási háttere, ellátási formák sajátosságai</t>
  </si>
  <si>
    <t>A hospice-palliatív ellátás szellemisége, alapelvei a hospice mozgalom története</t>
  </si>
  <si>
    <t>Alapellátási gyakorlat (intézménylátogatások)</t>
  </si>
  <si>
    <t>A szociális ellátás és az egészségügyi alapellátás kapcsolata</t>
  </si>
  <si>
    <t>Az otthoni szakápolás, hospice ellátás és a háziorvosi praxis kapcsolata</t>
  </si>
  <si>
    <t>Az alapellátás-közösségi ellátás személyi, tárgyi és infrastrukturális feltételrendszere</t>
  </si>
  <si>
    <t>Az Alapellátás-közösségi ellátás kialakulása és fejlődése</t>
  </si>
  <si>
    <t>Az orvos utasítása alapján, részt vesz a beteg gyógykezelésében. Önállóan megtervezi és végrehajtja a beteg szakápolását.</t>
  </si>
  <si>
    <t>Megfelelő empátiával fordul a beteghez. Együttműködés, etikus viselkedés jellemzi. Az ellátást igénybe vevő személy testi, lelki ápolását, gondozását, életminőségének javítását, szenvedéseinek enyhítését és emberi méltóságának haláláig való megőrzését tartja mindvégig szem előtt.</t>
  </si>
  <si>
    <t>Ismeri az alapellátás, a közösségi ápolás, az otthoni szakápolás és otthoni hospice ellátás filozófiáját, jogi kereteit, működésének személyi és tárgyi feltételeit, alapvető jellemzőit, a közösségi ápolás és a beteg otthonában nyújtható szakápolói feladatok körét.</t>
  </si>
  <si>
    <t>Közösségi ápolást, otthoni szakápolást, otthoni hospice szakellátást végez.</t>
  </si>
  <si>
    <r>
      <t>A tananyagelemek és a deszkriptorok projektszemléletű kapcsolódása:</t>
    </r>
    <r>
      <rPr>
        <sz val="11"/>
        <rFont val="Franklin Gothic Book"/>
        <family val="2"/>
        <charset val="238"/>
      </rPr>
      <t xml:space="preserve"> 
Projektszemléletű klinikumi tanulmányai alapján előkészíti és együttműködik a különböző diagnosztikus és terápiás beavatkozásokban. A különböző életkorú betegek szükségletei és az orvosi elrendelések alapján felelősségteljesen megtervezi, elvégzi, majd értékeli az alap-. és szakápolási tevékenységeket. Az elvégzett tevékenységét az intézményi elektronikus dokumentációs rendszerben rögzíti a szakmai nyelv használatával. </t>
    </r>
  </si>
  <si>
    <t>Terápiás alapfogalmak</t>
  </si>
  <si>
    <t>Kritikus állapotú betegek ápolási gyakorlata
(szakápolástani szimulációs gyakorlat) (új)</t>
  </si>
  <si>
    <t>Onkológiai szakápolástan gyakorlat (új)</t>
  </si>
  <si>
    <t>Szülészet gyakorlat (új)</t>
  </si>
  <si>
    <t>Várandós gondozás</t>
  </si>
  <si>
    <t>Nőgyógyászati vizsgáló eljárások</t>
  </si>
  <si>
    <t>Az orvos utasítása alapján, az orvossal együttműködve, vagy önállóan részt vesz a diagnosztikai és terápiás eljárásokban. Felelős az orvosi utasítások, ápolási tevékenységek szakszerű végrehajtásáért, a szabályszerű dokumentálásért.</t>
  </si>
  <si>
    <t>Megfelelő empátiával fordul a beteghez. Együttműködés, etikus viselkedés jellemzi. A munkavégzés során határozott, körültekintő, pontosságra törekszik. Fontosnak tartja a munkavédelmi, környezetvédelmi, betegbiztonsági szabályok betartását.</t>
  </si>
  <si>
    <t>Ismeri a kórképekhez kapcsolódó főbb alapápolási és szakápolási feladatokat.</t>
  </si>
  <si>
    <t>Alap- és szakápolási feladatokat végez.  Segédkezik a betegek vizsgálatánál, diagnosztikai eljárásokkal kapcsolatos ápolói feladatokat lát el. Részt vesz a betegek gyógykezelésében.</t>
  </si>
  <si>
    <r>
      <t xml:space="preserve">A tananyagelemek és a deszkriptorok projektszemléletű kapcsolódása: 
</t>
    </r>
    <r>
      <rPr>
        <sz val="11"/>
        <rFont val="Franklin Gothic Book"/>
        <family val="2"/>
        <charset val="238"/>
      </rPr>
      <t xml:space="preserve">Az egészségügyi ellátás során végzett ápolási tevékenységeiben kiemelt figyelemmel végzi a különböző hulladékok szelektív gyűjtését, kezelését. </t>
    </r>
  </si>
  <si>
    <t>A munkája során keletkezett hulladékokat önállóan kezeli, felelős a szabályos hulladékkezelésért.</t>
  </si>
  <si>
    <t>Gondoskodik arról, hogy az egészségügyi ellátással összefüggésben keletkező hulladékok gyűjtése, tárolása elkülönítve, a környezet szennyezését vagy károsítását kizáró módon történjen. A munka- és egészségvédelmi, valamint a környezetvédelmi szabályokat maradéktalanul betartja, betartatja.</t>
  </si>
  <si>
    <t>Ismeri a települési hulladéknak megfelelő hulladékok szelektív gyűjtésére vonatkozó előírásokat. Ismeri a veszélyes hulladékok, illetve a különleges kezelést igénylő (fertőző) hulladékok csoportjait, gyűjtésük/tárolásuk/átadásuk és szállításuk rendjét.</t>
  </si>
  <si>
    <t>Biztosítja az egészségügyi ellátás során keletkező hulladékok előírásoknak megfelelő gyűjtését, tárolását.</t>
  </si>
  <si>
    <r>
      <t xml:space="preserve">A tananyagelemek és a deszkriptorok projektszemléletű kapcsolódása: 
</t>
    </r>
    <r>
      <rPr>
        <sz val="11"/>
        <rFont val="Franklin Gothic Book"/>
        <family val="2"/>
        <charset val="238"/>
      </rPr>
      <t xml:space="preserve">Az ápolási tevékenységei során betartja és betartatja az infekciókontroll szabályait. Ismeri a fertőző betegségek kialakulásában és megelőzésében szerepet játszó tényezőket, valamint a fertőző betegek szakápolási specialitásait. </t>
    </r>
  </si>
  <si>
    <t>Kórházi fertőzések járványtana</t>
  </si>
  <si>
    <t>Parazitológia</t>
  </si>
  <si>
    <t>Bakteriológia, virológia és mikológia</t>
  </si>
  <si>
    <t>Mikrobiológia</t>
  </si>
  <si>
    <t>Betartja/betartatja a higiénés rend vonatkozó előírásait. Együttműködik az ellátás résztvevőivel az ellátási standardoknak való megfelelés érdekében.</t>
  </si>
  <si>
    <t>Felelősséget érez a fertőzések kialakulásának és terjedésének megelőzésében. Elhivatott az betegellátás minőségének fejlesztésében.</t>
  </si>
  <si>
    <t>Ismeri a nosocomialis fertőzések és ártalmak megelőzését célzó gyakorlat alapelveit, előírásait, eszközeit és eljárásait.</t>
  </si>
  <si>
    <t>Megvalósítja az infekciókontroll célkitűzéseit. Izolált beteg szakápolását végzi.</t>
  </si>
  <si>
    <r>
      <t xml:space="preserve">A tananyagelemek és a deszkriptorok projektszemléletű kapcsolódása: 
</t>
    </r>
    <r>
      <rPr>
        <sz val="11"/>
        <rFont val="Franklin Gothic Book"/>
        <family val="2"/>
        <charset val="238"/>
      </rPr>
      <t xml:space="preserve">Dietoterápiás ismereteire építve a beteg tápláltsági állapotának felmérését és táplálkozási anamnézisének felvételét követően alkalmazza egy projekt tagjaként az orvos és dietetikus által meghatározott diétát és betegtáplálási formát. </t>
    </r>
  </si>
  <si>
    <t>Az anyagcsere folyamatok biokémiája</t>
  </si>
  <si>
    <t>Speciális étrendek és táplálási formák</t>
  </si>
  <si>
    <t>Étrend és energiatartalom</t>
  </si>
  <si>
    <t>Tápanyagok</t>
  </si>
  <si>
    <t>Tápláltsági állapot felmérése</t>
  </si>
  <si>
    <t>Táplálkozás és táplálkozási szokások</t>
  </si>
  <si>
    <t>Klinikai táplálás</t>
  </si>
  <si>
    <t>A diéta és a táplálási mód megválasztásánál az orvos utasítása szerint jár el.</t>
  </si>
  <si>
    <t>Érti a diéta fontosságát, szerepét a beteg gyógykezelésében.</t>
  </si>
  <si>
    <t>Alapvető táplálkozási ismeretekkel rendelkezik. Ismeri a diéták formáit, a táplálás módjait.</t>
  </si>
  <si>
    <t>A beteg állapotának megfelelő diétát és táplálási módot alkalmaz.</t>
  </si>
  <si>
    <r>
      <t xml:space="preserve">A tananyagelemek és a deszkriptorok projektszemléletű kapcsolódása: 
</t>
    </r>
    <r>
      <rPr>
        <sz val="11"/>
        <rFont val="Franklin Gothic Book"/>
        <family val="2"/>
        <charset val="238"/>
      </rPr>
      <t>A transzfúziós szabályzatban leírtak szerint projektfeladatként, az orvossal közösen végzi a különböző kórállapotú betegek transzfúziós terápiájának ápolói feladatait. Felismeri a transzfúziós szövődményeket, szükség esetén megkezdi a kompetenciájába tartozó ellátást.</t>
    </r>
  </si>
  <si>
    <t>Transzfúziós terápia</t>
  </si>
  <si>
    <t>Orvos utasítása alapján előkészít transzfúziós terápiához. Elvégzi a transzfúzió alatti és utáni ápolói feladatokat.</t>
  </si>
  <si>
    <t>A munkavégzés során együttműködő, határozott, körültekintő. Fontosnak tartja a munkavédelmi, környezetvédelmi, betegbiztonsági szabályok betartását.</t>
  </si>
  <si>
    <t>Ismeri a transzfúzió javallatait, a vércsoportmeghatározás és a transzfúziós terápia előkészítésének, kivitelezésének eszközeit, ápolói feladatait. Ismeri a vérkészítményeket, tárolásuk és felhasználásuk szabályait, a transzfúziós terápia lehetséges szövődményeit, ápolói teendőit.</t>
  </si>
  <si>
    <t>Közreműködik transzfúziós terápiánál. Felismeri az esetleges szövődményeket.</t>
  </si>
  <si>
    <r>
      <t xml:space="preserve">A tananyagelemek és a deszkriptorok projektszemléletű kapcsolódása: 
</t>
    </r>
    <r>
      <rPr>
        <sz val="11"/>
        <rFont val="Franklin Gothic Book"/>
        <family val="2"/>
        <charset val="238"/>
      </rPr>
      <t>A gyógyszertani ismeretei alapján egy projekt tagjaként orvosi utasításra és önálló kompetencia szerint alkalmazza az enterális gyógyszerek adagolását. Elvégzi az elrendelt vagy az általa indikált célérték vezérelt oxigén- és inhalációs terápiát a biztonsági szabályok betartásával. Felismeri az esetleges gyógyszer interakciókat és beavatkozik szükség esetén. Ellenőrzi a kezelések hatékonyságát.</t>
    </r>
  </si>
  <si>
    <t>Gyógyszerelő rendszerek</t>
  </si>
  <si>
    <t>A gyógyszerelés szabályai</t>
  </si>
  <si>
    <t>A gyógyszerelés életkori sajátosságai</t>
  </si>
  <si>
    <t>Gyógyszerinterakciók és ellátásuk</t>
  </si>
  <si>
    <t>Gyógyszerformák</t>
  </si>
  <si>
    <t>Gyógyszertani alapfogalmak</t>
  </si>
  <si>
    <t>A biokémia alapjai</t>
  </si>
  <si>
    <t>Orvos utasítása alapján, önállóan végzi a gyógyszerelési tevékenységet.</t>
  </si>
  <si>
    <t>A munkavégzés során határozott, körültekintő, pontosságra törekszik. Magára nézve kötelezőnek érzi a higiénés, betegbiztonsági szempontok, a munka-, tűz- és egészségvédelmi szabályok betartását.</t>
  </si>
  <si>
    <t>Alapvető gyógyszertani ismeretekkel rendelkezik. Ismeri a gyógyszerformákat, a bejuttatás módjait, eszközeit az életkor függvényében. Ismeri a gyógyszerelés, gyógyszertárolás szabályait. Tisztában van a gyógyszerelés dokumentálási szabályaival.</t>
  </si>
  <si>
    <t>Enteralis gyógyszerelési feladatokat végez, inhalációs és oxigénterápiát alkalmaz.</t>
  </si>
  <si>
    <r>
      <t xml:space="preserve">A tananyagelemek és a deszkriptorok projektszemléletű kapcsolódása: 
</t>
    </r>
    <r>
      <rPr>
        <sz val="11"/>
        <rFont val="Franklin Gothic Book"/>
        <family val="2"/>
        <charset val="238"/>
      </rPr>
      <t>A különböző életkorú és kórállapotú betegek szakszerű fájdalomfelmérése alapján dönt az alternatív fájdalomcsillapítás alkalmazásáról, annak hatékonyságát követi, a tevékenységet dokumentálja.</t>
    </r>
  </si>
  <si>
    <t>Felelős a beteg fájdalmának megfigyeléséért, állapotának követéséért. Tevékenységét önállóan dokumentálja.</t>
  </si>
  <si>
    <t>Fontosnak tartja a beteg szenvedésének enyhítését.</t>
  </si>
  <si>
    <t>Ismeri a fájdalom kórélettani alapjait, jellemzőit, a fájdalom felmérését és a felméréshez kapcsolódó dokumentációs rendszert. Tisztában van a fájdalomcsillapítás lehetőségeivel. Ismeri a nem gyógyszeres fájdalomcsillapítás módjait.</t>
  </si>
  <si>
    <t>Gyógyszer nélküli fájdalomcsillapító eljárásokat alkalmaz.</t>
  </si>
  <si>
    <r>
      <t xml:space="preserve">A tananyagelemek és a deszkriptorok projektszemléletű kapcsolódása: 
</t>
    </r>
    <r>
      <rPr>
        <sz val="11"/>
        <rFont val="Franklin Gothic Book"/>
        <family val="2"/>
        <charset val="238"/>
      </rPr>
      <t xml:space="preserve">A különböző életkorú, terminális állapotú betegek szakszerű, empatikus komfort ápolását végzi projektfeladatként, az orvosi elrendelésekhez igazodva. </t>
    </r>
  </si>
  <si>
    <t>Betartja az orvosi utasításokat. Enyhíti a beteg szenvedését.</t>
  </si>
  <si>
    <t>Etikus magatartást tanúsít. Tiszteletben tartja az emberi méltóságot, részvéttel fordul az elhunyt ember hozzátartozói felé.</t>
  </si>
  <si>
    <t>Ismeri a haldoklás szakaszait, a haldokló beteg ápolásának, a halott ellátásának és a család támogatásának szempontjait életkoronként.</t>
  </si>
  <si>
    <t>Terminális állapotú gyermek vagy felnőtt beteg ápolását végzi. Ellátja a halott körüli teendőket.</t>
  </si>
  <si>
    <r>
      <t xml:space="preserve">A tananyagelemek és a deszkriptorok projektszemléletű kapcsolódása: 
</t>
    </r>
    <r>
      <rPr>
        <sz val="11"/>
        <rFont val="Franklin Gothic Book"/>
        <family val="2"/>
        <charset val="238"/>
      </rPr>
      <t>A beteg állapotfelmérése alapján, szükség esetén dönt a korlátozó intézkedések alkalmazásáról. Saját döntését követően fizikai korlátozást végez a a jogi, etikai és betegbiztonsági szabályok betartásával. Törekszik a dokumentáció pontos és tárgyilagos vezetésére, a folyamatos beteg obszervációra.</t>
    </r>
  </si>
  <si>
    <t>Konfliktuskezelés</t>
  </si>
  <si>
    <t>A fizikai korlátozásra vonatkozó intézkedéseket önállóan és/vagy a beteg ápolásáért felelős ápolóval együttműködve végrehajtja.</t>
  </si>
  <si>
    <t>Betartja a jogi és etikai normákat.</t>
  </si>
  <si>
    <t>Ismeri a jogszerű kémiai és fizikai korlátozás kivitelezésének szabályait, a kapcsolódó ápolói feladatokat.</t>
  </si>
  <si>
    <t>Részt vesz a korlátozó intézkedések végrehajtásában.</t>
  </si>
  <si>
    <r>
      <t xml:space="preserve">A tananyagelemek és a deszkriptorok projektszemléletű kapcsolódása: 
</t>
    </r>
    <r>
      <rPr>
        <sz val="11"/>
        <rFont val="Franklin Gothic Book"/>
        <family val="2"/>
        <charset val="238"/>
      </rPr>
      <t>Az ápolási szükségletek felméréséhez kapcsolódóan szociális helyzetfelmérést végez, elemzi azt és segíti a beteget és hozzátartozóját eligazodni a szociális ellátás rendszerében. Szükség esetén együttműködik az intézeti szociális munkással.</t>
    </r>
  </si>
  <si>
    <t>Általános gerontológiai alapok</t>
  </si>
  <si>
    <t>Családszociológia</t>
  </si>
  <si>
    <t>Egészségszociológia</t>
  </si>
  <si>
    <t>A szociológia alapjai</t>
  </si>
  <si>
    <t>A tanácsadást önállóan a kezelőorvos utasítása alapján végzi.</t>
  </si>
  <si>
    <t>A beteggel szemben empatikus, etikus és segítőkész magatartást tanúsít.</t>
  </si>
  <si>
    <t>Ismeri a szociológia, egészségszociológia és a szociálpolitika alapjait, a szociális ellátások formáit, jogi alapjait.</t>
  </si>
  <si>
    <t>Szükség esetén tanácsot ad a betegnek szociális segítségnyújtás igénybevételéhez.</t>
  </si>
  <si>
    <t>"C" AZ ÁPOLÓ MEGELŐZŐ, EGÉSZSÉGFEJLESZTŐ, OKTATÓ ÉS TÁMOGATÓ TEVÉKENYSÉGEI (8; 9; 10; 11. sor)</t>
  </si>
  <si>
    <r>
      <t xml:space="preserve">A tananyagelemek és a deszkriptorok projektszemléletű kapcsolódása: 
</t>
    </r>
    <r>
      <rPr>
        <sz val="11"/>
        <rFont val="Franklin Gothic Book"/>
        <family val="2"/>
        <charset val="238"/>
      </rPr>
      <t>Projektszemléletű oktatás során mentorápolói tevékenységet, szakmai orientációt, gyakorlati oktatást végez a rábízott tanulók szakmai fejlődésének biztosítása céljából. A mentorált tanulók értékelését a képző intézmény értékelési szempontjai alapján végzi. Törekszik saját maga szakmai fejlesztésére a hatékony mentorálás céljából.</t>
    </r>
  </si>
  <si>
    <t>A jog és a jogrend</t>
  </si>
  <si>
    <t>Szakdolgozói etikett</t>
  </si>
  <si>
    <t>Az egészségügyi etika alapjai</t>
  </si>
  <si>
    <t>Rendszerező ismeretek</t>
  </si>
  <si>
    <t>Egészségügyi szakdolgozók oktatása</t>
  </si>
  <si>
    <t>Andragógia</t>
  </si>
  <si>
    <t>Általános pedagógiai ismeretek</t>
  </si>
  <si>
    <t>A tanulókkal való foglalkozás során következetesen betartatja a biztonságos munkavégzés szabályait.</t>
  </si>
  <si>
    <t>A tanulókkal türelmes, segítőkész, etikus magatartást tanúsít. Felelősséget érez az utánpótlás neveléséért.</t>
  </si>
  <si>
    <t>Ismeri a szakmai gyakorlatokra vonatkozó fontosabb szabályokat, az oktatási módszerek fajtáit.</t>
  </si>
  <si>
    <t>Részt vesz az osztályon tartózkodó tanuló ápolók gyakorlati oktatásában.</t>
  </si>
  <si>
    <r>
      <t xml:space="preserve">A tananyagelemek és a deszkriptorok projektszemléletű kapcsolódása: 
</t>
    </r>
    <r>
      <rPr>
        <sz val="11"/>
        <rFont val="Franklin Gothic Book"/>
        <family val="2"/>
        <charset val="238"/>
      </rPr>
      <t>A</t>
    </r>
    <r>
      <rPr>
        <sz val="11"/>
        <color rgb="FFFF0000"/>
        <rFont val="Franklin Gothic Book"/>
        <family val="2"/>
        <charset val="238"/>
      </rPr>
      <t xml:space="preserve"> </t>
    </r>
    <r>
      <rPr>
        <sz val="11"/>
        <rFont val="Franklin Gothic Book"/>
        <family val="2"/>
        <charset val="238"/>
      </rPr>
      <t xml:space="preserve">projektek során a kezelőorvos iránymutatása alapján a páciens igényeihez igazított, tervezett és strukturált  egészségfejlesztést, egészségnevelést és terápiás betegoktatást végez. Az oktatás hatékonyságáról a megfelelő mérési módszerekkel meggyőződik és dokumentálja azt. </t>
    </r>
  </si>
  <si>
    <t xml:space="preserve">Speciális kommunikáció </t>
  </si>
  <si>
    <t>Kommunikációs zavarok</t>
  </si>
  <si>
    <t>A kommunikáció alapfogalmai</t>
  </si>
  <si>
    <t>Egészségkárosító tényezők</t>
  </si>
  <si>
    <t>Szexuálhigiéné</t>
  </si>
  <si>
    <t>Mentálhigiéné</t>
  </si>
  <si>
    <t>Egészségfejlesztés</t>
  </si>
  <si>
    <t>Életmód - egészségmagatartás</t>
  </si>
  <si>
    <t>Egészségnevelés - egészségfejlesztés</t>
  </si>
  <si>
    <t>Népegészségügyi programok</t>
  </si>
  <si>
    <t>Prevenció és egészségmegőrzés</t>
  </si>
  <si>
    <t>Az egészségi állapot mérési módszerei</t>
  </si>
  <si>
    <t>Az egészség, egészségkulturáltság</t>
  </si>
  <si>
    <t>Népegészségtan</t>
  </si>
  <si>
    <t>Kezelőorvos utasításának megfelelően, önállóan végzi a betegoktatást, meggyőződik arról, hogy a beteg a szükséges tudást megszerezte.</t>
  </si>
  <si>
    <t>A beteghez elfogadóan viszonyul, együttműködő, türelmes. Figyelembe veszi a beteg személyiségét, előzetes ismereteit, igényeit.</t>
  </si>
  <si>
    <t>Ismeri az életkorok szerinti betegoktatáshoz szükséges pszichológiai és pedagógiai alapokat, az oktatás, az egészségnevelés, egészségfejlesztés színtereit, módszereit, eszközeit, ezek megválasztásának és alkalmazásának szempontjait.</t>
  </si>
  <si>
    <t>A beteg életkorának és szükségleteinek megfelelő betegoktatást és egészségfejlesztő tevékenységet végez.</t>
  </si>
  <si>
    <r>
      <t>A tananyagelemek és a deszkriptorok projektszemléletű kapcsolódása:</t>
    </r>
    <r>
      <rPr>
        <sz val="11"/>
        <rFont val="Franklin Gothic Book"/>
        <family val="2"/>
        <charset val="238"/>
      </rPr>
      <t xml:space="preserve"> 
A szakmai, jogi, etikai és GDPR irányelvek szerint kompetencia határainak betartásával tájékoztatja és pszichésen támogatja a különböző életkorú és állapotú betegeket valamint azok hozzátartozóját.</t>
    </r>
  </si>
  <si>
    <t>Szociálpszichológia</t>
  </si>
  <si>
    <t>Személyiséglélektan</t>
  </si>
  <si>
    <t>Általános lélektan</t>
  </si>
  <si>
    <t>Bevezetés a pszichológiába</t>
  </si>
  <si>
    <t>Megelőzi a szororigén pszichikus ártalmak kialakulását.</t>
  </si>
  <si>
    <t>Empátiával és türelemmel fordul a beteghez, figyelmes, fontosnak érzi a beteg meghallgatását. Hiteles kommunikációt folytat. Önmagára nézve kötelezőnek érzi a betegjogok tiszteletben tartását. Etikus viselkedés jellemzi.</t>
  </si>
  <si>
    <t>Ismeri munkájának ápoláslélektani vonatkozásait, a segítő kapcsolat jellemzőit, a meghallgatás, segítő beszélgetés szabályait. Tisztában van a munkáját érintő jogi és etikai követelményekkel.</t>
  </si>
  <si>
    <t>A beteg és hozzátartozói számára pszichés támogatást nyújt.</t>
  </si>
  <si>
    <r>
      <t xml:space="preserve">A tananyagelemek és a deszkriptorok projektszemléletű kapcsolódása: 
</t>
    </r>
    <r>
      <rPr>
        <sz val="11"/>
        <rFont val="Franklin Gothic Book"/>
        <family val="2"/>
        <charset val="238"/>
      </rPr>
      <t>A végrehajtásra kerülő projektek során</t>
    </r>
    <r>
      <rPr>
        <b/>
        <sz val="11"/>
        <color rgb="FFFF0000"/>
        <rFont val="Franklin Gothic Book"/>
        <family val="2"/>
        <charset val="238"/>
      </rPr>
      <t xml:space="preserve"> </t>
    </r>
    <r>
      <rPr>
        <sz val="11"/>
        <rFont val="Franklin Gothic Book"/>
        <family val="2"/>
        <charset val="238"/>
      </rPr>
      <t xml:space="preserve">az orvosi indikáció alapján előkészíti a különböző életkorú beteget az elrendelt diagnosztikus vizsgálatokra, kompetencia szintű tájékoztatást végez, majd a vizsgálat után obszerválja a beteget. </t>
    </r>
  </si>
  <si>
    <t>Urológia és szakápolástana</t>
  </si>
  <si>
    <t>Bőrgyógyászat és szakápolástana</t>
  </si>
  <si>
    <t>Fül-orr-gégészet és szakápolástana</t>
  </si>
  <si>
    <t>Szemészet és szakápolástana</t>
  </si>
  <si>
    <t>Kisklinikumi ismeretek és szakápolástan</t>
  </si>
  <si>
    <t>Radiológiai diagnosztikai ismeretek, Invazív diagnosztikai vizsgálatok</t>
  </si>
  <si>
    <t>Képalkotó módszerek biofizikai alapjai</t>
  </si>
  <si>
    <t>A betegek előkészítését orvos utasítása alapján, önállóan végzi. A beavatkozások során a kezelőorvossal együttműködik, asszisztál.</t>
  </si>
  <si>
    <t>Munkáját körültekintően, a betegbiztonsági, munka- és egészségvédelmi szabályok betartásával végzi. A beteget pszichésen támogatja.</t>
  </si>
  <si>
    <t>Ismeri az életkorok szerinti csapolások, biopsziák, képi diagnosztikai módszerek, spirometria lényegét, menetét, a vizsgálatokkal, beavatkozásokkal kapcsolatos ápolói feladatokat.</t>
  </si>
  <si>
    <t>Előkészíti a gyermek vagy felnőtt beteget diagnosztikai eljárásokra, elvégzi a vizsgálatok alatti és utáni ápolói feladatokat.</t>
  </si>
  <si>
    <r>
      <t xml:space="preserve">A tananyagelemek és a deszkriptorok projektszemléletű kapcsolódása: 
</t>
    </r>
    <r>
      <rPr>
        <sz val="11"/>
        <rFont val="Franklin Gothic Book"/>
        <family val="2"/>
        <charset val="238"/>
      </rPr>
      <t>A beteg állapotához és a kórképhez megfelelő monitorozási módszereket végez. A betegmegfigyelő monitorokat biztonságosan kezeli, annak paramétereit értelmezi.</t>
    </r>
  </si>
  <si>
    <t>A koponyaűri nyomásváltozással járó állapot változások klinikai megjelenése, mérésük, ápolása</t>
  </si>
  <si>
    <t>Állapotkövetés, betegmegfigyelés, betegmonitorozás</t>
  </si>
  <si>
    <t>Kritikus állapotú betegek ápolási gyakorlata
(betegvizsgálati és megfigyelései gyakorlat)</t>
  </si>
  <si>
    <t>A beteg monitorozását az orvos utasítása szerint végzi.</t>
  </si>
  <si>
    <t>Munkáját körültekintően, a betegbiztonsági, munka- és egészségvédelmi szabályok betartásával végzi.</t>
  </si>
  <si>
    <t>Ismeri a monitorozás eszközeit, formáit, jellemzőit. Ismeri az EKG monitorozás ápolói feladatait.</t>
  </si>
  <si>
    <t>Betegmegfigyelő monitorokat alkalmaz.</t>
  </si>
  <si>
    <r>
      <t xml:space="preserve">A tananyagelemek és a deszkriptorok projektszemléletű kapcsolódása: 
</t>
    </r>
    <r>
      <rPr>
        <sz val="11"/>
        <rFont val="Franklin Gothic Book"/>
        <family val="2"/>
        <charset val="238"/>
      </rPr>
      <t>Orvosi utasítás alapján a szakmai eljárásrenben meghatározottak alapján egy projekt részeként elvégzi az osztályos feladatprofilnak megfelelő eszköznélküli és az egyszerű eszközös vizsgálatokat, értelmezi azok eredményeit és tájékoztatja arról a kezelőorvost.</t>
    </r>
  </si>
  <si>
    <t>Fizikális vizsgálatok, eszközös vizsgálatok</t>
  </si>
  <si>
    <t>Tevékenységét a kezelőorvos utasításának megfelelően, önállóan végzi. Az eredményeket pontosan dokumentálja.</t>
  </si>
  <si>
    <t>Ismeri a fizikális vizsgálat ápolói vonatkozásait. Tudja a testmagasság, testtömeg, testarányok, testkörfogat, BMI és a vitális paraméterek mérésének módját, eszközeit. Ismeri az EKG-vizsgálat kivitelezését, eszközeit.</t>
  </si>
  <si>
    <t>Egyszerű eszközös és eszköz nélküli vizsgálatokat végez.</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</si>
  <si>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Egy projekt részeként</t>
    </r>
    <r>
      <rPr>
        <b/>
        <sz val="11"/>
        <rFont val="Franklin Gothic Book"/>
        <family val="2"/>
        <charset val="238"/>
      </rPr>
      <t xml:space="preserve"> </t>
    </r>
    <r>
      <rPr>
        <sz val="11"/>
        <rFont val="Franklin Gothic Book"/>
        <family val="2"/>
        <charset val="238"/>
      </rPr>
      <t>az orvosi elrendelés alapján a biztonsági szabályok betartásával elvégzi a különböző laboratóriumi mintavételek preanalitikai tevékenységeit a szakmai szabályok és eljárásrendek betartásával, valamint megfelelő dokumentálásával.</t>
    </r>
  </si>
  <si>
    <t>Labordiagnosztikai ismeretek</t>
  </si>
  <si>
    <t>A mintavétel előtt azonosítja a beteget. A mintavételt a kezelőorvos utasítása szerint, önállóan végzi, tevékenységét dokumentálja.</t>
  </si>
  <si>
    <t>Ismeri a vénás vérvétel, a testváladékok mintavételének módját, szabályait, eszközeit, a minták tárolásának, szállításának szabályait.</t>
  </si>
  <si>
    <t>Laboratóriumi mintát vesz a betegtől, a vizsgálati anyagot laboratóriumba juttatja, a vizsgálat eredményeit dokumentálja. Felismeri és jelzi a betegnél észlelt állapot- és/vagy paraméterváltozást.</t>
  </si>
  <si>
    <r>
      <t xml:space="preserve">A tananyagelemek és a deszkriptorok projektszemléletű kapcsolódása: 
</t>
    </r>
    <r>
      <rPr>
        <sz val="11"/>
        <rFont val="Franklin Gothic Book"/>
        <family val="2"/>
        <charset val="238"/>
      </rPr>
      <t>A különböző életkorú betegek állapotához, kórfolyamatához és rizikó tényezőihez igazított megfigyelést és állapotkövetést végez, szükség esetén kompetenciájának megfelelő azonnali beavatkozást kezd.</t>
    </r>
  </si>
  <si>
    <t>Mérgezések csecsemő– és gyermekkorban</t>
  </si>
  <si>
    <t>A tudatállapot változások felismerése, mérésének lehetőségei, ápolói vonatkozásai</t>
  </si>
  <si>
    <t>Általános és speciális vizsgálatok neurológia betegségben szenvedő betegek esetén</t>
  </si>
  <si>
    <t>Elsősegélynyújtás-első ellátás</t>
  </si>
  <si>
    <t>Felelős a beteg állapotváltozásának felismeréséért. A beteg állapotában bekövetkező változásokat jelzi az orvos felé. Szükség esetén, a segítség érkezéséig megkezdi az elsősegélynyújtást.</t>
  </si>
  <si>
    <t>Határozott, megfigyeléseiben és a dokumentálási feladatokban pontosságra törekszik.</t>
  </si>
  <si>
    <t>Ismeri az életkoroknak megfelelő betegmegfigyelés szempontjait, az általános megtekintés, a testalkat, tápláltság, mozgás, járás, bőr és bőrfüggelékek, érzékszervek, alvás, magatartás, tudat, fájdalom, vitális paraméterek, testváladékok jellemzőit, normálistól való eltéréseit. Ismeri a megfigyelés módszereit, eszközeit. Tudja a dokumentálás módját, szabályait.</t>
  </si>
  <si>
    <t>Teljeskörű betegmegfigyelést végez, a megfigyelés eredményeit értelmezi. Felismeri és jelzi a felnőtt beteg/beteg gyermek állapotában bekövetkező változásokat.</t>
  </si>
  <si>
    <r>
      <t xml:space="preserve">A tananyagelemek és a deszkriptorok projektszemléletű kapcsolódása: 
</t>
    </r>
    <r>
      <rPr>
        <sz val="11"/>
        <rFont val="Franklin Gothic Book"/>
        <family val="2"/>
        <charset val="238"/>
      </rPr>
      <t>A betegfelvétel során az aktuális szakterület, osztály specifikus ápolási anamnézise alapján szakszerűen felméri a beteg ápolási folyamatához szükséges adatokat, szükségleteket és ápolási igényeket, majd elkészíti az ápolási tervet, amely alapján az ápolási folyamat szakszerű kivitelezése történik, az ápolási team valamennyi résztvevőjével.</t>
    </r>
  </si>
  <si>
    <t>Urológia szakáplástan gyakorlat</t>
  </si>
  <si>
    <t>Bőrgyógyászat szakápolástan gyakorlat</t>
  </si>
  <si>
    <t>Fül-orr-gégészet szakápolástan gyakorlat</t>
  </si>
  <si>
    <t>Szemészet szakápolástan gyakorlat</t>
  </si>
  <si>
    <t>Az életfolyamatok biofizikai jelenségei</t>
  </si>
  <si>
    <t>Nőgyógyászati betegek ápolási gyakorlata (új)</t>
  </si>
  <si>
    <t>A szükségletek kielégítésének segítését önállóan, az ellátó team-mel együttműködve végzi. Az invazív ápolási eljárásokat igénylő esetekben orvos utasítása szerint önállóan cselekszik.</t>
  </si>
  <si>
    <t>Az ápolás tervezésekor figyelembe veszi a szükségleteket módosító tényezőket, a beteg szociokulturális jellemzőit, fennálló akadályozottságát. Tevékenységét individuálisan, a szükségletekhez, igényekhez igazítva végzi. Munkavégzése során betartja a munka-, tűz-, környezet- és egészségvédelmi, higiénés és betegbiztonsági szabályokat. A beteg szeméremérzetét figyelembe veszi.</t>
  </si>
  <si>
    <t>Ismeri az alapvető szükségletek jellemzőit (higiéné, táplálkozás és folyadékbevitel, mozgás, megfelelő testhelyzet, ürítés, normális légzés, testhőmérséklet alvás, pihenés, biztonság), kielégítésük lehetőségeit, eszközeit és azok használatát. Ismeri az egészséges ember testi-lelki-szociális sajátosságaitól való eltéréseket a különböző életkorokban, illetve akadályozottságok esetén. Ismeri az akadályozottsággal élők önellátási és együttműködési zavarainak okát és következményeit.</t>
  </si>
  <si>
    <t>Felméri a beteg szükségleteit, ápolási igényeit, a szükségleteknek megfelelő ápolást végez. Értelmezi a beteg megváltozott szükségleteit.</t>
  </si>
  <si>
    <r>
      <t xml:space="preserve">A tananyagelemek és a deszkriptorok projektszemléletű kapcsolódása: 
</t>
    </r>
    <r>
      <rPr>
        <sz val="11"/>
        <rFont val="Franklin Gothic Book"/>
        <family val="2"/>
        <charset val="238"/>
      </rPr>
      <t>A fekvőbeteg osztályos felvételt követően a beteg állapota, önellátási képessége és a szakmai szabályok figyelembevételével végzi a beteg elhelyezését és tájékoztatását. Az ápolási folyamat befejeztével az osztályos eljárásrendnek megfelelően végzi a beteg elbocsátását, áthelyezését és tevékenységeinek dokumentálását. A feladat végrehajtása során nemcsak a szakmai készségek fejlődnek, hanem az etikus és jogszerű szakmai kommunikáció és a munkaszervezés is kiemelt szerepet kap.</t>
    </r>
  </si>
  <si>
    <t>Geriátria ápolási gyakorlat</t>
  </si>
  <si>
    <t>Önállóan ad tájékoztatást a betegnek és a hozzátartozóknak saját hatáskörén és kompetencia határán belül.</t>
  </si>
  <si>
    <t>Segítőkész, türelmes és empatikus a beteg irányában. Fontosnak tartja a beteg megfelelő tájékoztatását. Etikus viselkedés jellemzi.</t>
  </si>
  <si>
    <t>Ismeri a betegfelvétel, betegelhelyezés, betegátadás, elbocsátás feladatait, dokumentációját.</t>
  </si>
  <si>
    <t>Betegfelvételt követően elhelyezi a beteget az osztályon, a gyógykezelést követően részt vesz az elbocsátás feladataiban.</t>
  </si>
  <si>
    <r>
      <t xml:space="preserve">Kapcsolódó tananyagegységek: 
</t>
    </r>
    <r>
      <rPr>
        <sz val="11"/>
        <color theme="1"/>
        <rFont val="Franklin Gothic Book"/>
        <family val="2"/>
        <charset val="238"/>
      </rPr>
      <t>"C"; "B"</t>
    </r>
  </si>
  <si>
    <t>időkeret: 8 óra</t>
  </si>
  <si>
    <r>
      <rPr>
        <b/>
        <i/>
        <sz val="11"/>
        <color theme="1"/>
        <rFont val="Franklin Gothic Book"/>
        <family val="2"/>
        <charset val="238"/>
      </rPr>
      <t xml:space="preserve">Egészségfejlesztés a helyes gyógyszerhasználattal kapcsolatban: </t>
    </r>
    <r>
      <rPr>
        <b/>
        <sz val="11"/>
        <color theme="1"/>
        <rFont val="Franklin Gothic Book"/>
        <family val="2"/>
        <charset val="238"/>
      </rPr>
      <t>A tanulók készítsenek felmérést az osztályban/iskolában a diákok otthoni gyógyszerszedési gyakorlatára vonatkozóan. A kapott adatok figyelembe vételével készítsenek egészségfejlesztő infografikát, vagy tájékoztató füzetet a helyes gyógyszerhasználat szabályairól. Munkájukat prezentálják az osztály/iskola előtt.</t>
    </r>
  </si>
  <si>
    <r>
      <t xml:space="preserve">Kapcsolódó tananyagegységek: 
</t>
    </r>
    <r>
      <rPr>
        <sz val="11"/>
        <color theme="1"/>
        <rFont val="Franklin Gothic Book"/>
        <family val="2"/>
        <charset val="238"/>
      </rPr>
      <t>"C"</t>
    </r>
  </si>
  <si>
    <r>
      <rPr>
        <b/>
        <i/>
        <sz val="11"/>
        <color theme="1"/>
        <rFont val="Franklin Gothic Book"/>
        <family val="2"/>
        <charset val="238"/>
      </rPr>
      <t>Betegápolási protokoll készítése:</t>
    </r>
    <r>
      <rPr>
        <b/>
        <sz val="11"/>
        <color theme="1"/>
        <rFont val="Franklin Gothic Book"/>
        <family val="2"/>
        <charset val="238"/>
      </rPr>
      <t xml:space="preserve"> "A fertőző beteg ápolása" címmel készítsenek a tanulók protokollt, amely kitér a következőkre: célok, alapfogalmak, fertőzés fogalma, nosocomiális fertőzés és megelőzése, izoláció formái, fertőző beteg elhelyezése, vizsgálata, kezelése, ápolása, szállítása, tiszta és szennyes textília kezelése, hulladékkezelés, munkavédelmi szabályok.</t>
    </r>
  </si>
  <si>
    <r>
      <t xml:space="preserve">Kapcsolódó tananyagegységek: 
</t>
    </r>
    <r>
      <rPr>
        <sz val="11"/>
        <color theme="1"/>
        <rFont val="Franklin Gothic Book"/>
        <family val="2"/>
        <charset val="238"/>
      </rPr>
      <t>"A"; "B"; "C"; "D"</t>
    </r>
  </si>
  <si>
    <t>időkeret: 10 óra</t>
  </si>
  <si>
    <r>
      <rPr>
        <b/>
        <i/>
        <sz val="11"/>
        <color theme="1"/>
        <rFont val="Franklin Gothic Book"/>
        <family val="2"/>
        <charset val="238"/>
      </rPr>
      <t>Gondolattérkép készítése:</t>
    </r>
    <r>
      <rPr>
        <b/>
        <sz val="11"/>
        <color theme="1"/>
        <rFont val="Franklin Gothic Book"/>
        <family val="2"/>
        <charset val="238"/>
      </rPr>
      <t xml:space="preserve"> Készítsen a tanuló gondolattérképet egy adott kórképben szenvedő betegnél a betegségéből, tüneteiből, illetve a diagnosztikai és terápiás eljárásokból adódó ápolási szükségletekről, ápolói feladatokról. Az elkészült gondolattérképekből az osztályon belül készüljön kiállítás, a tanulók magyarázatok kíséretében mutassák be ezeket osztálytársaik előtt. A tanulók értékeljék önmaguk és egymás munkáját előre megadott szempontok szerint.</t>
    </r>
  </si>
  <si>
    <r>
      <t xml:space="preserve">A tananyagelemek és a deszkriptorok projektszemléletű kapcsolódása: 
</t>
    </r>
    <r>
      <rPr>
        <sz val="11"/>
        <color theme="1"/>
        <rFont val="Franklin Gothic Book"/>
        <family val="2"/>
        <charset val="238"/>
      </rPr>
      <t>Anatómiai és orvosi latin nyelvi ismereteit felhasználva, a tanuló szakmai nyelven számol be munkatársainak a beteg állapotáról, az elvégzett vizsgálatokról, beavatkozásokról szóban és írásban. Hatékony kommunikációt folytat orvosokkal, szakdolgozókkal, betegekkel és hozzátartozókkal egyaránt.</t>
    </r>
  </si>
  <si>
    <t xml:space="preserve">Kommunikáció </t>
  </si>
  <si>
    <t>Értékként tekint a helyes szaknyelvi kommunikációra.</t>
  </si>
  <si>
    <t>Tudja az orvosi latin nyelvet, az anatómiai megnevezéseket, a kommunikáció formáit. Pszichológiai, etikai ismeretekkel rendelkezik.</t>
  </si>
  <si>
    <t>Mindennapi kommunikációjában használja a szakmai kifejezéseket.</t>
  </si>
  <si>
    <t>"C" Egészségügyi alapozó ismeretek (6; 7; 9; 12; 13; 20. sor)</t>
  </si>
  <si>
    <r>
      <t xml:space="preserve">A tananyagelemek és a deszkriptorok projektszemléletű kapcsolódása: 
</t>
    </r>
    <r>
      <rPr>
        <sz val="11"/>
        <color theme="1"/>
        <rFont val="Franklin Gothic Book"/>
        <family val="2"/>
        <charset val="238"/>
      </rPr>
      <t xml:space="preserve">A tanuló sebészeti jellegű osztályon kompetenciájának és a műtéttípusnak megfelelő műtéti előkészítést végez, beadja az aneszteziológus által elrendelt premedikációt. Műtét alatt felkészül a beteg fogadására. Műtét utáni betegmegfigyelést végez, megfigyelőlapot vezet, felügyelettel orvos utasítása szerinti gyógyszerelést végez, ellenőrzi a kötés, a drainek állapotát, részt vesz a sebkötözésben. </t>
    </r>
  </si>
  <si>
    <t>Kisklinikum gyakorlat</t>
  </si>
  <si>
    <t>Sebészet gyakorlat</t>
  </si>
  <si>
    <t>Klinikai gyakorlat</t>
  </si>
  <si>
    <t>Urológiai betegek ápolása</t>
  </si>
  <si>
    <t>Bőrgyógyászati betegek ápolása</t>
  </si>
  <si>
    <t>Szemészeti betegek ápolása</t>
  </si>
  <si>
    <t>Fül-orr-gégészeti betegek ápolása</t>
  </si>
  <si>
    <t>Kisklinikumi ismeretek és ápolástanuk</t>
  </si>
  <si>
    <t>Sebészeti ápolási beavatkozások</t>
  </si>
  <si>
    <t>Általános sebészeti alapismeretek</t>
  </si>
  <si>
    <t>Sebészet és ápolástana</t>
  </si>
  <si>
    <t>Utasítás alapján felügyelettel elvégzi beavatkozást.</t>
  </si>
  <si>
    <t>Ismeri a beteg műtéti előkészítését, a betegdokumentáció vezetésének szabályait, és a műtét utáni kötések cseréjének módját. Ismeri a dréngondozás menetét.</t>
  </si>
  <si>
    <t>Részt vesz a beteg műtéti elő-készítésében, a betegdokumentáció vezetésében, és a műtét utáni kötések cseréjében.</t>
  </si>
  <si>
    <t>"D" Klinikumi ismeretek és ápolástan (8; 14; 19. sor)</t>
  </si>
  <si>
    <r>
      <t>A tananyagelemek és a deszkriptorok projektszemléletű kapcsolódása:</t>
    </r>
    <r>
      <rPr>
        <sz val="11"/>
        <color theme="1"/>
        <rFont val="Franklin Gothic Book"/>
        <family val="2"/>
        <charset val="238"/>
      </rPr>
      <t xml:space="preserve"> 
A tanuló a gyógyszerelés szabályait és a higiénés, munkavédelmi előírásokat szem előtt tartva előkészíti az orvos által rendelt gyógyszereket, a kiadagoláshoz és a beadáshoz szükséges eszközöket, dokumentációt. Azonosítja és kompeteciájának megfelelően tájékoztatja a beteget, majd felügyelet mellett elvégzi a gyógyszer kiadagolását/felszívását, beadását. A gyógyszerbeadást követően figyelemmel kíséri a beteg állapotát. Az állapotváltozások helyes értékelése érdekében ismeri a gyógyszerek hatását, lehetséges mellékhatásait.</t>
    </r>
  </si>
  <si>
    <t>Gyógyszertani alapismeretek</t>
  </si>
  <si>
    <t>Általános ápolási beavatkozások</t>
  </si>
  <si>
    <t>Általános ápolástan és gondozástan</t>
  </si>
  <si>
    <t>Munkáját precízen és körültekintően végzi.</t>
  </si>
  <si>
    <t>Beadja az elrendelt gyógyszereket (fájdalomcsillapítót, hányás-csillapítót, antikoagulánst, diuretikumot, kortikoszteroidot, fiziológiás oldatot, heparinos fiziológiás oldatot és 14 éves kor felett glükózt)</t>
  </si>
  <si>
    <t>"B" Diagnosztikus és terápiás beavatkozások (2; 5; 10; 11; 15; 16; 17; 18. sor)</t>
  </si>
  <si>
    <r>
      <t>A tananyagelemek és a deszkriptorok projektszemléletű kapcsolódása:</t>
    </r>
    <r>
      <rPr>
        <sz val="11"/>
        <color theme="1"/>
        <rFont val="Franklin Gothic Book"/>
        <family val="2"/>
        <charset val="238"/>
      </rPr>
      <t xml:space="preserve"> 
A tanuló felismeri az allergiás reakciókat az enyhébbtől az anafilaxiás reakciókig. A beteg állapotának felmérését követően, szükség esetén értesíti a kezelőorvost, előkészíti és orvos utasítása alapján beadja az allergiaellenes gyógyszereket, megfigyeli a beteget, súlyos esetben alkalmazza az IHBLS-t, segédkezik ALS-nél. </t>
    </r>
  </si>
  <si>
    <t>Újraélesztés során alkalmazott gyógyszerek (új)</t>
  </si>
  <si>
    <t>Felettes utasítása szerint vesz részt a gyógyszerelésben. Figyelembe veszi a higiénés és betegbiztonsági szempontokat, betartja a munka-, tűz- és egészségvédelmi szabályokat.</t>
  </si>
  <si>
    <t>Allergiaellenes gyógyszereket utasítás szerint alkalmaz a betegnél (per os, sc., im.). Részt vesz a gyógyszeralkalmazásban reanimáció során.</t>
  </si>
  <si>
    <r>
      <t xml:space="preserve">A tananyagelemek és a deszkriptorok projektszemléletű kapcsolódása: 
</t>
    </r>
    <r>
      <rPr>
        <sz val="11"/>
        <color theme="1"/>
        <rFont val="Franklin Gothic Book"/>
        <family val="2"/>
        <charset val="238"/>
      </rPr>
      <t>A beteg fájdalma, vagy a vitális paramétereinek ellenőrzése során észlelt láz esetén a tanuló (felügyelet mellett) gyógyszeres láz/fájdalomcsillapítást végez különféle gyógyszerformákkal, gyógyszeralkalmazási móddal. A tevékenységet a munkavédelmi és higiénés és betegbiztonsági szabályok betartásával végzi, majd dokumentálja.</t>
    </r>
  </si>
  <si>
    <t>Megfelelő indikáció esetén felügyelet mellett részt vesz a fájdalomcsillapításban, non-szteroid gyulladáscsökkentő, vagy minor analgetikum adásában. Megfelelő indikáció esetén felügyelettel végez lázcsillapítást. Gyógyszerelő tevékenységét pontosan dokumentálja. Betartja a higiénés és betegbiztonsági szempontokat, a munka-, tűz- és egészségvédelmi szabályokat.</t>
  </si>
  <si>
    <t>Ismeri a non-szteroidok, minor analgetikumok jellemzőit, indikációit, kontraindikációit, adagolásukat, lehetséges mellékhatásaikat.</t>
  </si>
  <si>
    <t>Láz- és fájdalomcsillapítást végez per os, rectalis, vagy intramuscularis (deltaizom) injekció formájában, tevékenységét dokumentálja. Felméri a beteg fájdalmát.</t>
  </si>
  <si>
    <r>
      <t xml:space="preserve">A tananyagelemek és a deszkriptorok projektszemléletű kapcsolódása: 
</t>
    </r>
    <r>
      <rPr>
        <sz val="11"/>
        <rFont val="Franklin Gothic Book"/>
        <family val="2"/>
        <charset val="238"/>
      </rPr>
      <t>A tanuló valós feladat során a</t>
    </r>
    <r>
      <rPr>
        <sz val="11"/>
        <color theme="1"/>
        <rFont val="Franklin Gothic Book"/>
        <family val="2"/>
        <charset val="238"/>
      </rPr>
      <t>z adott beteg esetén előkészíti az orvos által elrendelt invazív beavatkozást (beteg, eszközök, környezet előkészítése), betegazonosítást végez, kompetenciájának megfelelően tájékoztatást nyújt. Ismeri és tiszteletben tartja a beteg önrendelkezési jogát. Az orvosnak, vagy ápolónak asszisztál a beavatkozás kivitelezésénél, a beavatkozást követően megfigyeli a beteg állapotát, a lehetséges szövődményeket.</t>
    </r>
  </si>
  <si>
    <t>Az egészségügyi dolgozók jogai és kötelezettségei</t>
  </si>
  <si>
    <t>A betegek jogai és kötelezettségei</t>
  </si>
  <si>
    <t>Egészségügyi jog és etika alapjai</t>
  </si>
  <si>
    <t>Légúti váladék leszívása (új)</t>
  </si>
  <si>
    <t>Belgyógyászati ápolási beavatkozások</t>
  </si>
  <si>
    <t>Belgyógyászat és ápolástana</t>
  </si>
  <si>
    <t>Az orvos utasítása alapján, az orvossal és/vagy az ápolóval együttműködve részt vesz (perifériás vénakanülök, vizeletkatéter, egyszerű eszközös légútbiztosítás kivitelezése, betegmegfigyelő monitor, gyógyszerbejuttatás eszközeinek használata) az invazív beavatkozások kivitelezésében. Felelős a beteg és a bevezetett eszköz megfigyeléséért, gondozásáért.</t>
  </si>
  <si>
    <t>Empátiával fordul a beteghez, segítőkész. Fontosak számára a beteg igényei, tudásának folyamatos fejlesztése a legújabb technikai eszközök és eljárások vonatkozásában. A munkavégzés során határozott, körültekintő, pontosságra törekszik. Betartja és betartatja a munka-, környezetvédelmi, és betegbiztonsági szabályokat.</t>
  </si>
  <si>
    <t>Ismeri az invazív beavatkozások fogalmát, formáit, (perifériás és centrális vénakanülök, gyógyszerek bejuttatásának lehetőségei, vénás injekció, vizelet-katéterek és behelyezésük, hólyagkondicionálás, betegmegfigyelő monitor mérési lehetőségei, légúti váladékleszívás). Tisztában van az invazív beavatkozások jogi és etikai szabályaival. Ismeri az egyes beavatkozások eszközeit, ápolói feladatait, a lehetséges szövődményeket.</t>
  </si>
  <si>
    <t>Asszisztál invazív beavatkozásoknál.</t>
  </si>
  <si>
    <r>
      <t xml:space="preserve">A tananyagelemek és a deszkriptorok projektszemléletű kapcsolódása: 
</t>
    </r>
    <r>
      <rPr>
        <sz val="11"/>
        <color theme="1"/>
        <rFont val="Franklin Gothic Book"/>
        <family val="2"/>
        <charset val="238"/>
      </rPr>
      <t>A tanuló az adott kórképnek megfelelő, egyénre szabott ápolási tevékenységet végez. Ehhez tisztában kell lennie többek között az adott betegség okával, tüneteivel, a diagnózis felállításához szükséges vizsgálatokkal, a kezelés sajátosságaival, az egészségfejlesztési feladatokkal, a rehabilitáció és a krónikus beteg gondozásának specialitásaival.</t>
    </r>
  </si>
  <si>
    <t>Egyéb klinikai gyakorlat</t>
  </si>
  <si>
    <t>Belgyógyászat gyakorlat</t>
  </si>
  <si>
    <t>Idős betegek speciális ápolása</t>
  </si>
  <si>
    <t>Egészséggondozás idős korban</t>
  </si>
  <si>
    <t>Szervek, szervrendszerek és a homeosztázis változásai idős korban, leggyakrabban előforduló betegségek</t>
  </si>
  <si>
    <t>Veszélyeztető tényezők idős korban</t>
  </si>
  <si>
    <t>Az öregedés biológiai folyamatát befolyásoló tényezők, az időskorra vonatkozó általános jellegzetességek</t>
  </si>
  <si>
    <t>Az idős kor jellegzetességei</t>
  </si>
  <si>
    <t>Bevezetés a geriátriába</t>
  </si>
  <si>
    <t>Geriátria klinikuma</t>
  </si>
  <si>
    <t>Organikus pszichoszindrómák</t>
  </si>
  <si>
    <t>Személyiség zavarok</t>
  </si>
  <si>
    <t>Szkizofrénia spektrum és egyéb pszichotikus zavarok, agresszió és konfliktus kezelés</t>
  </si>
  <si>
    <t>A pszichiátriai története, előítéletek, stigmák</t>
  </si>
  <si>
    <t>Pszichiátria klinikuma</t>
  </si>
  <si>
    <t>Onkológiai és degeneratív neurológiai betegségek</t>
  </si>
  <si>
    <t>Autoimmun betegségek</t>
  </si>
  <si>
    <t>Neuroinfektológiai betegségek</t>
  </si>
  <si>
    <t>Neurotraumán átesett betegek</t>
  </si>
  <si>
    <t>Agyi érbetegségek</t>
  </si>
  <si>
    <t>Fejfájás, epilepszia</t>
  </si>
  <si>
    <t>Idegsebészeti beavatkozások</t>
  </si>
  <si>
    <t>A koponyaűri nyomásváltozással járó állapot változások</t>
  </si>
  <si>
    <t>Tudatállapot változások</t>
  </si>
  <si>
    <t>Általános és speciális vizsgálatok</t>
  </si>
  <si>
    <t>Neurológia klinikuma</t>
  </si>
  <si>
    <t>Nőgyógyászati betegségek</t>
  </si>
  <si>
    <t>Szoptatástámogatás, gyerekbarát újszülött ellátás, gyermekágy</t>
  </si>
  <si>
    <t>Háborítatlan szülés folyamata, szülési rendellenessége</t>
  </si>
  <si>
    <t>Szülészet-nőgyógyászat klinikuma</t>
  </si>
  <si>
    <t>Ápolási beavatkozások</t>
  </si>
  <si>
    <t>Részletes sebészet</t>
  </si>
  <si>
    <t>Fertőző betegek, infektológia</t>
  </si>
  <si>
    <t>Daganatos megbetegedések</t>
  </si>
  <si>
    <t>Endokrinrendszeri megbetegedései</t>
  </si>
  <si>
    <t>Kiválasztórendszeri megbetegedések</t>
  </si>
  <si>
    <t>Emésztőrendszeri megbetegedések</t>
  </si>
  <si>
    <t>Légzőrendszeri megbetegedések</t>
  </si>
  <si>
    <t>Vérképzőrendszeri megbetegedések</t>
  </si>
  <si>
    <t>Szív-és érrendszeri megbetegedések</t>
  </si>
  <si>
    <t>Rehabilitációs gyakorlat (új)</t>
  </si>
  <si>
    <t>Fizioterápiás alapok</t>
  </si>
  <si>
    <t>Fizioterápiáról általában</t>
  </si>
  <si>
    <t>Akadályozottságok az orvosi rehabilitációban</t>
  </si>
  <si>
    <t>A rehabilitációt támogató eszközök</t>
  </si>
  <si>
    <t>A komplex (átfogó) rehabilitáció rendszere</t>
  </si>
  <si>
    <t>Komplex, átfogó akadálymentesítés</t>
  </si>
  <si>
    <t>Az akadályozott ember sajátos ellátási igényei, szükségletei</t>
  </si>
  <si>
    <t>A rehabilitáció alapfogalmai</t>
  </si>
  <si>
    <t>Rehabilitációs alapismeretek és fizioterápia</t>
  </si>
  <si>
    <t>A felettes utasítása alapján, a teammel együttműködve, vagy felügyelettel részt vesz a diagnosztikai és terápiás eljárásokban. Felettes ápoló irányításával végrehajtja a beteg ápolását. Felelős az orvosi utasítások, ápolási tevékenységek szakszerű végrehajtásáért, a szabályszerű dokumentálásért.</t>
  </si>
  <si>
    <t>Ismeri a kórképekhez kapcsolódó főbb ápolási feladatokat.</t>
  </si>
  <si>
    <t>Általános ápolási feladatokat végez. Segédkezik a betegek vizsgálatánál, diagnosztikai eljárásokkal kapcsolatos ápolási feladatokat lát el. Részt vesz a betegek gyógykezelésében.</t>
  </si>
  <si>
    <r>
      <t xml:space="preserve">A tananyagelemek és a deszkriptorok projektszemléletű kapcsolódása:
</t>
    </r>
    <r>
      <rPr>
        <sz val="11"/>
        <color theme="1"/>
        <rFont val="Franklin Gothic Book"/>
        <family val="2"/>
        <charset val="238"/>
      </rPr>
      <t xml:space="preserve">A tanuló megismerkedik az egészségügyi hulladék fogalmával, el tudja különíteni az egészségügyi veszélyes hulladékokat a speciális veszélyes hulladékoktól, gyógyszerhulladékoktól. A </t>
    </r>
    <r>
      <rPr>
        <sz val="11"/>
        <rFont val="Franklin Gothic Book"/>
        <family val="2"/>
        <charset val="238"/>
      </rPr>
      <t>gyakorlati</t>
    </r>
    <r>
      <rPr>
        <sz val="11"/>
        <color theme="1"/>
        <rFont val="Franklin Gothic Book"/>
        <family val="2"/>
        <charset val="238"/>
      </rPr>
      <t xml:space="preserve"> munkavégzés során keletkező hulladékokat a munkavédelmi szabályok betartásával a megfelelő tárolóedénybe helyezi. Tisztában van a megtelt gyűjtőedények kezelésével, tárolásával.</t>
    </r>
  </si>
  <si>
    <t>A betegellátó osztály és működése</t>
  </si>
  <si>
    <t>Elkötelezett a munka- és egészségvédelmi szabályok betartásában.  Környezettudatos magatartást tanúsít.</t>
  </si>
  <si>
    <t>Ismeri az egészségügyben keletkezett hulladékok fajtáit, kezelésük szabályait.</t>
  </si>
  <si>
    <t>Az egészségügyi ellátás során keletkező hulladékot az előírásoknak megfelelően kezeli.</t>
  </si>
  <si>
    <r>
      <t>A tananyagelemek és a deszkriptorok projektszemléletű kapcsolódása:</t>
    </r>
    <r>
      <rPr>
        <sz val="11"/>
        <color theme="1"/>
        <rFont val="Franklin Gothic Book"/>
        <family val="2"/>
        <charset val="238"/>
      </rPr>
      <t xml:space="preserve"> 
A tanuló a kórokozó mikroorganizmusok, valamint a fertőzés, nosocomiális fertőzés kialakulásának ismeretében megérti azoknak az eljárásoknak, magatartási szabályoknak a jelentőségét, amelyet az egészségügyi intézményekben a fertőzések megelőzése érdekében szükséges tenni. Képes fertőző beteg megfigyelését, ápolását végezni. A betegellátás során képes lesz alkalmazni az intézmény infekciókontroll kézikönyvében rögzítzett szabályokat, az izoláció megfelelő formáit. A fertőzések megelőzésének érdekében a higiénés szabályok betartását elvárja a munkatársaitól is. </t>
    </r>
  </si>
  <si>
    <t>Pedagógiai-betegoktatási alapismeretek</t>
  </si>
  <si>
    <t>Betartja és betartatja a higiénés, betegbiztonsági a munka- és környezetvédelmi szabályokat.</t>
  </si>
  <si>
    <t>Felelősséget érez a fertőzések kialakulásának és terjedésének megelőzésében. Környezettudatosságra törekszik a nosocomialis fertőzések elleni küzdelemben.</t>
  </si>
  <si>
    <t>Ismeri a kórokozó mikroorganizmusokat, a fertőzés létre-jöttét. Ismeri a nosocomialis infekció fogalmát, kialakulását elősegítő tényezőket, a leggyakrabban előforduló nosocomialis infekciókat. Ismeri az infekciókontroll feladatát, tevékenységeit, leggyakoribb izolációs formákat, a fertőző, beteg elkülönítésére és ápolására vonatkozó előírásokat.</t>
  </si>
  <si>
    <t>Részt vesz az infekciókontroll feladataiban. Izolált fertőző beteget ápol.</t>
  </si>
  <si>
    <r>
      <t xml:space="preserve">A tananyagelemek és a deszkriptorok projektszemléletű kapcsolódása: 
</t>
    </r>
    <r>
      <rPr>
        <sz val="11"/>
        <color theme="1"/>
        <rFont val="Franklin Gothic Book"/>
        <family val="2"/>
        <charset val="238"/>
      </rPr>
      <t>A biokémiai és sejttani alapok hozzájárulnak a gyógyszerek hatásmechanizmusainak megértéséhez. A gyógyszertani ismeretek birtokában a tanuló képes lesz a különböző gyógyszerformák helyes, a higiénés követelményeknek is megfelelő alkalmazására, a gyógyszerelő tevékenység szabályos dokumentálásra.</t>
    </r>
    <r>
      <rPr>
        <sz val="11"/>
        <color rgb="FFFF0000"/>
        <rFont val="Franklin Gothic Book"/>
        <family val="2"/>
        <charset val="238"/>
      </rPr>
      <t xml:space="preserve"> </t>
    </r>
    <r>
      <rPr>
        <sz val="11"/>
        <rFont val="Franklin Gothic Book"/>
        <family val="2"/>
        <charset val="238"/>
      </rPr>
      <t>A tanuló az elméleti ismereteket gyakorlati helyzetben felhasználva a napi gyógyszerelés kivitelezése során alkalma</t>
    </r>
    <r>
      <rPr>
        <sz val="11"/>
        <color theme="1"/>
        <rFont val="Franklin Gothic Book"/>
        <family val="2"/>
        <charset val="238"/>
      </rPr>
      <t xml:space="preserve">zni tudja a gyógyszerelés szabályait, a gyógyszertárolásra, gyógyszerrendelésre és a beteg megfigyelésére vonatkozó ismereteit. </t>
    </r>
  </si>
  <si>
    <t>Évközi gyakorlat (sejtvizsgáló módszerek) szövettani laboratóriumban</t>
  </si>
  <si>
    <t>Mivel és hogyan vizsgálhatóak a sejtek</t>
  </si>
  <si>
    <t>A sejtpusztulás</t>
  </si>
  <si>
    <t>A sejtciklus és a sejtosztódás (mitózis, meiózis)</t>
  </si>
  <si>
    <t>A riboszómák szerkezete és működése, a génkifejeződés</t>
  </si>
  <si>
    <t>A sejtalkotók és szerepük a sejt életében</t>
  </si>
  <si>
    <t>A sejtmembrán szerkezete, transzportfolyamatok</t>
  </si>
  <si>
    <t>A növényi és az állati (humán) sejt összehasonlítása</t>
  </si>
  <si>
    <t>A sejt felépítése (prokarióta, eukarióta)</t>
  </si>
  <si>
    <t>Sejtbiológia</t>
  </si>
  <si>
    <t xml:space="preserve">Testváladékok megfigyelése és kezelése </t>
  </si>
  <si>
    <t>Felettes utasítására közreműködik a feladatokban, de nem indíthat új terápiát.</t>
  </si>
  <si>
    <t>A munkavégzés során határozott, körültekintő, pontosságra törekszik. Magára nézve kötelezőnek érzi a higiénés, betegbiztonsági szempontok, a munka-, tűz- és egészségvédelmi szabályok betartását. Ügyel arra, hogy a gyógyszereléssel kapcsolatos tevékenysége ne legyen káros hatással az élő környezetre.</t>
  </si>
  <si>
    <t>Alapvető gyógyszertani ismeretekkel rendelkezik. Ismeri a gyógyszerformákat, gyógyszer bejuttatási módokat, eszközöket. Ismeri a gyógyszerelés, gyógyszertárolás szabályait. Tisztában van a gyógyszerelés dokumentálási szabályaival.</t>
  </si>
  <si>
    <t>Enteralis és parenteralis gyógyszerelési feladatokat végez, inhalációs és oxigénterápiát alkalmaz. Közreműködik a gyógyszerelésben, segédkezik az infúziós terápia alkalmazásában, (infúziós palackot cserél; az infúzió cseppszámát orvosi utasításra megváltoztatja; kötéscserét végez a perifériás vénakanül helyén; CVK-ból vért vesz; midline katétert és iv. kanült orvosi utasításra eltávolít.</t>
  </si>
  <si>
    <r>
      <t xml:space="preserve">A tananyagelemek és a deszkriptorok projektszemléletű kapcsolódása:
</t>
    </r>
    <r>
      <rPr>
        <sz val="11"/>
        <color theme="1"/>
        <rFont val="Franklin Gothic Book"/>
        <family val="2"/>
        <charset val="238"/>
      </rPr>
      <t>A tanuló megfigyeli a beteg fájdalmát, annak jellegzetességeit. Megfigyelési eredményeit dokumentálja és az orvos tájékoztatása mellett, a beteg állapotától és a lehetőségektől függően választott, nem gyógyszeres fájdalomcsillapítási eljárást alkalmaz. Tevékenysége során szem előtt tartja a higiénés, munkavédelmi és betegbiztonsági szabályokat.</t>
    </r>
  </si>
  <si>
    <t>Felelős a beteg fájdalmának megfigyeléséért, állapotának követéséért. Tevékenységét felügyelettel dokumentálja.</t>
  </si>
  <si>
    <t>Ismeri a fájdalom kórélettani alapjait, jellemzőit, a fájdalom felmérését és a felméréshez kapcsolódó dokumentációs rendszert. Tisztában van a fájdalomcsillapítás lehetőségeivel. Átfogóan ismeri a nem gyógyszeres fájdalomcsillapítás módjait.</t>
  </si>
  <si>
    <r>
      <t xml:space="preserve">A tananyagelemek és a deszkriptorok projektszemléletű kapcsolódása: 
</t>
    </r>
    <r>
      <rPr>
        <sz val="11"/>
        <color theme="1"/>
        <rFont val="Franklin Gothic Book"/>
        <family val="2"/>
        <charset val="238"/>
      </rPr>
      <t>A tanuló terminális állapotú beteg szükségleteknek megfelelő ápolását végzi, empátiával és türelemmel gondoskodik róla. Az ápolás során figyelembe veszi a beteg pszichés állapotát, a haldoklás stádiumának megfelelő pszichés támogatást nyújt számára. Tevékenységét a betegjogok tiszteletben tartásával és megfelelő empátiával végzi. Az ellátás során etikus viselkedést tanusít.</t>
    </r>
  </si>
  <si>
    <t>Egészségügyi etikett</t>
  </si>
  <si>
    <t>Pszichológia alapjai</t>
  </si>
  <si>
    <t>Haldoklás, halál, gyász</t>
  </si>
  <si>
    <t>Ismeri a haldoklás szakaszait, a haldokló beteg ápolásának, a halott ellátásának és a család támogatásának szempontjait.</t>
  </si>
  <si>
    <t>Terminális állapotú beteg ápolását végzi. Ellátja a halott körüli teendőket.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</si>
  <si>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 xml:space="preserve">valós feladatok megoldásán keresztül </t>
    </r>
    <r>
      <rPr>
        <sz val="11"/>
        <color theme="1"/>
        <rFont val="Franklin Gothic Book"/>
        <family val="2"/>
        <charset val="238"/>
      </rPr>
      <t>a pszichiátriai ellátáshoz kapcsolódóan, utasítás alapján, felügyelet mellett képes lesz adott betegnél korlátozó intézkedéseket végrehajtani a vonatkozó jogszabályoknak megfelelően. Ezirányú tevékenységét etikus magatartás mellett végzi és a szakmai szabályoknak megfelelően dokumentálja.</t>
    </r>
  </si>
  <si>
    <t>Korlátozó intézkedések (új)</t>
  </si>
  <si>
    <t>Szakmai etikai alapkövetelmények</t>
  </si>
  <si>
    <t>A fizikai korlátozásra vonatkozó intézkedéseket felügyelet-tel utasításra végrehajtja.</t>
  </si>
  <si>
    <r>
      <t xml:space="preserve">A tananyagelemek és a deszkriptorok projektszemléletű kapcsolódása: 
</t>
    </r>
    <r>
      <rPr>
        <sz val="11"/>
        <color theme="1"/>
        <rFont val="Franklin Gothic Book"/>
        <family val="2"/>
        <charset val="238"/>
      </rPr>
      <t>A tanuló a belgyógyászati betegek számára pedagógiai ismeretekre alapozott, egyénre szabott betegoktatást végez. Az oktatás tervezésénél figyelembe veszi a beteg pszichés és szociális jellemzőit, a figyelem, tanulás, emlékezés, gondolkodás, motiváció és érzelmek törvényszerűségeit. Az egy-egy kórkép kezelésével kapcsolatos betegoktatással párhuzamosan az egészségfejlesztésre is figyelmet fordít, amelynek szintén el kell sajátítani a módszereit, eszközeit.</t>
    </r>
  </si>
  <si>
    <t>Általános pedagógia alapismeretek</t>
  </si>
  <si>
    <t>Életmód – egészségmagatartás</t>
  </si>
  <si>
    <t>Népegészségtan, egészségfejlesztés</t>
  </si>
  <si>
    <t>Szociológia alapjai</t>
  </si>
  <si>
    <t>A gondozás fogalma, célja és formái</t>
  </si>
  <si>
    <t>Felettes utasításának megfelelően, felügyelettel végzi a betegoktatást, meggyőződik arról, hogy a beteg a szükséges tudást megszerezte.</t>
  </si>
  <si>
    <t>Ismeri a betegoktatáshoz szükséges pszichológiai és pedagógiai alapokat, az oktatás, az egészségnevelés, egészségfejlesztés színtereit, módszereit, eszközeit, ezek megválasztásának és alkalmazásának szempontjait. Ismeri az egészséges életmód elemeit, az egészségkárosító tényezőket, a magyar lakosság egészségi állapotának jellemzőit.</t>
  </si>
  <si>
    <t>Egyénre szabott betegoktatást és egészségfejlesztő tevékenységet végez.</t>
  </si>
  <si>
    <r>
      <t xml:space="preserve">A tananyagelemek és a deszkriptorok projektszemléletű kapcsolódása: 
</t>
    </r>
    <r>
      <rPr>
        <sz val="11"/>
        <color theme="1"/>
        <rFont val="Franklin Gothic Book"/>
        <family val="2"/>
        <charset val="238"/>
      </rPr>
      <t xml:space="preserve">A páciens és a hozzátartozók pszichés támogatását akkor tudja a tanuló korrekt módon, egyénre szabottan megvalósítani, ha ismeri és összefüggéseiben látja az ember lelki működését, szociális hátterét, megérti a beteg ember állapotát, helyzetéből adódó reakcióit. A tanuló </t>
    </r>
    <r>
      <rPr>
        <sz val="11"/>
        <rFont val="Franklin Gothic Book"/>
        <family val="2"/>
        <charset val="238"/>
      </rPr>
      <t>gyakorlatorientált feladatokon keresztül</t>
    </r>
    <r>
      <rPr>
        <sz val="11"/>
        <color theme="1"/>
        <rFont val="Franklin Gothic Book"/>
        <family val="2"/>
        <charset val="238"/>
      </rPr>
      <t xml:space="preserve"> a beteg pszichés vezetése során empatikusan viselkedik, képes lesz hiteles, adekvát kommunikációt folytatni a jogi és etikai szabályok betartásával. Tisztában lesz a szororigén ártalmakkal.</t>
    </r>
  </si>
  <si>
    <t>Kommunikációs készséffejlesztés szimulációs környezetben (új)</t>
  </si>
  <si>
    <t>Az egészségügyről szóló törvény</t>
  </si>
  <si>
    <t>Az egészségügyi etika alapelvei</t>
  </si>
  <si>
    <t>Alapfogalmak</t>
  </si>
  <si>
    <t>Megelőzi a szororigén pszichikus ártalmak kialakulását felettese irányításával.</t>
  </si>
  <si>
    <r>
      <t xml:space="preserve">A tananyagelemek és a deszkriptorok projektszemléletű kapcsolódása: 
</t>
    </r>
    <r>
      <rPr>
        <sz val="11"/>
        <color theme="1"/>
        <rFont val="Franklin Gothic Book"/>
        <family val="2"/>
        <charset val="238"/>
      </rPr>
      <t xml:space="preserve">A tanuló a szükséges fizikai ismeretek birtokában megismeri és megérti a képi diagnosztikai eszközök működési elveit. </t>
    </r>
    <r>
      <rPr>
        <sz val="11"/>
        <rFont val="Franklin Gothic Book"/>
        <family val="2"/>
        <charset val="238"/>
      </rPr>
      <t>Egy valós munkafolyamatot modellezve a kép</t>
    </r>
    <r>
      <rPr>
        <sz val="11"/>
        <color theme="1"/>
        <rFont val="Franklin Gothic Book"/>
        <family val="2"/>
        <charset val="238"/>
      </rPr>
      <t>i diagnosztikai módszerek, spirometria és a csapolások, biopsziák típusainak, céljának, előkészítésének és kivitelezésének ismeretében, kompetenciájának megfelelően képes lesz egy beteget felkészíteni a szükséges vizsgálatokra, a higiénés, munkavédelmi szabályok szem előtt tartásával el tudja látni a vizsgálatokkal kapcsolatos asszisztensi/ápolói feladatokat.</t>
    </r>
  </si>
  <si>
    <t>Diagnosztikai alapismeretek</t>
  </si>
  <si>
    <t>A betegek előkészítését felettes utasítása alapján, felügyelettel végzi. A beavatkozások során az egészségügyi teammel együttműködik, asszisztál.</t>
  </si>
  <si>
    <t>Ismeri a fizika és a biofizika alapvető törvényszerűségeit és a leggyakoribb képalkotó eljárásokat. Ismeri a csapolások, biopsziák, képi diagnosztikai módszerek, spirometria lényegét, menetét, a vizsgálatokkal, beavatkozásokkal kapcsolatos ápolói/asszisztensi feladatokat.</t>
  </si>
  <si>
    <t>Előkészíti a beteget diagnosztikai/terápiás beavatkozásokra, eljárásokra, elvégzi a vizsgálatok alatti és utáni ápolói/asszisztensi feladatokat.</t>
  </si>
  <si>
    <r>
      <t>A tananyagelemek és a deszkriptorok projektszemléletű kapcsolódása:</t>
    </r>
    <r>
      <rPr>
        <sz val="11"/>
        <color theme="1"/>
        <rFont val="Franklin Gothic Book"/>
        <family val="2"/>
        <charset val="238"/>
      </rPr>
      <t xml:space="preserve"> 
A tanuló </t>
    </r>
    <r>
      <rPr>
        <sz val="11"/>
        <rFont val="Franklin Gothic Book"/>
        <family val="2"/>
        <charset val="238"/>
      </rPr>
      <t>egy komplex szakmai helyzet megoldásával</t>
    </r>
    <r>
      <rPr>
        <sz val="11"/>
        <color rgb="FFFF0000"/>
        <rFont val="Franklin Gothic Book"/>
        <family val="2"/>
        <charset val="238"/>
      </rPr>
      <t xml:space="preserve"> </t>
    </r>
    <r>
      <rPr>
        <sz val="11"/>
        <color theme="1"/>
        <rFont val="Franklin Gothic Book"/>
        <family val="2"/>
        <charset val="238"/>
      </rPr>
      <t xml:space="preserve">megismeri a betegmegfigyelő monitorok részeit, non-invazív mérési lehetőségeit, amelyet betegeken a szakmai és a munkavédelmi szabályok betartása mellett alkalmaz.  Felismeri a normálistól eltérő jeleket, értékeket. Az eredményeket dokumentálja, szükség esetén az eltéréseket jelzi a felettesének. </t>
    </r>
  </si>
  <si>
    <t>Betegmegfigyelő monitorok használata (új)</t>
  </si>
  <si>
    <t>A beteg monitorozását felettes utasítása szerint végzi.</t>
  </si>
  <si>
    <t>Ismeri a monitorozás eszközeit, formáit, jellemzőit. Ismeri az EKG-monitorozás ápolói/asszisztensi feladatait.</t>
  </si>
  <si>
    <t>"A" Betegmegfigyelés, monitorozás (1; 3; 4. sor)</t>
  </si>
  <si>
    <r>
      <t xml:space="preserve">A tananyagelemek és a deszkriptorok projektszemléletű kapcsolódása: 
</t>
    </r>
    <r>
      <rPr>
        <sz val="11"/>
        <color theme="1"/>
        <rFont val="Franklin Gothic Book"/>
        <family val="2"/>
        <charset val="238"/>
      </rPr>
      <t>A tanuló ismeri és helyesen alkalmazza a betegmegfigyelés során használt eszközöket, műszereket. Képes a kijelölt betegnél EKG-t készíteni, a vitális és antropometriai paramétereit megmérni, értékelni. El tudja különíteni a normál és a kóros értékeket, a mért értékeket és tapasztalatait a szakmai szabályoknak megfelleően dokumentálja a beteg dokumentációjában.</t>
    </r>
  </si>
  <si>
    <t>Vitális paraméterek mérése (új)</t>
  </si>
  <si>
    <t>Testtömeg, testmagasság, testkörfogat, BMI mérése (új)</t>
  </si>
  <si>
    <t>Fizikális vizsgálatok (új)</t>
  </si>
  <si>
    <t>Tevékenységét a felettes utasításának megfelelően, felügye-lettel végzi. Az eredményeket pontosan dokumentálja.</t>
  </si>
  <si>
    <r>
      <t xml:space="preserve">A tananyagelemek és a deszkriptorok projektszemléletű kapcsolódása: 
</t>
    </r>
    <r>
      <rPr>
        <sz val="11"/>
        <color theme="1"/>
        <rFont val="Franklin Gothic Book"/>
        <family val="2"/>
        <charset val="238"/>
      </rPr>
      <t>A laboratóriumi munkavégzés megismerése háttérinformációt ad a tanulók számára, megismerése hozzájárulhat a laboratóriumi minták levételének, tárolásának, szállításának tudatosabbá tételéhez és a bedside vizsgálatok helyes kivitelezéséhez. A tanuló elsajátítja a vér és egyéb testváladék mintavétel szabályos előkészítését, kivitelezését, a minta kezelését, laboratóriumba juttatását. Begyakorolja azokat a munkavédelmi, higiéniai és betegbiztonsági szabályokat, amelyek a váladékok kezelésével kötelezően betartandók. Felismeri a testváladékok kóros eltéréseit. Megfigyeléseit és a végzett tevékenységeket rögzíti a betegdokumentációban.</t>
    </r>
  </si>
  <si>
    <t>Minőségbiztosítás a laboratóriumban</t>
  </si>
  <si>
    <t>Informatika a laboratóriumban</t>
  </si>
  <si>
    <t>Évközi orientációs gyakorlat szövettani, klinikai kémiai és mikrobiológiai laboratóriumban</t>
  </si>
  <si>
    <t>Biztonságtechnika a laboratóriumban</t>
  </si>
  <si>
    <t>Laboratóriumi vegyszerek és tárolásuk</t>
  </si>
  <si>
    <t>Laboratóriumi alapműveletek: anyagok tisztítása és szétválasztása</t>
  </si>
  <si>
    <t>Oldatkészítés, oldatkoncentráció</t>
  </si>
  <si>
    <t>Matematikai számítások a laboratóriumban</t>
  </si>
  <si>
    <t>Tömeg- és térfogatmérés a laboratóriumban</t>
  </si>
  <si>
    <t>A laboratóriumi munka eszközei</t>
  </si>
  <si>
    <t>Általános laboratóriumi alapismeretek</t>
  </si>
  <si>
    <t>A mintavétel előtt azonosítja a beteget. A mintavételt a felettes utasítása szerint, felügyelettel végzi, tevékenységét dokumentálja.</t>
  </si>
  <si>
    <t>Munkáját körültekintően, a betegbiztonsági, munka- és egészségvédelmi szabályok betartásával végzi. Laboratóriumi minták kezelése során törekszik a minimális környezeti terhelés elérésére.</t>
  </si>
  <si>
    <t>Laboratóriumi mintát vesz a betegtől.</t>
  </si>
  <si>
    <r>
      <t xml:space="preserve">A tananyagelemek és a deszkriptorok projektszemléletű kapcsolódása: 
</t>
    </r>
    <r>
      <rPr>
        <sz val="11"/>
        <color theme="1"/>
        <rFont val="Franklin Gothic Book"/>
        <family val="2"/>
        <charset val="238"/>
      </rPr>
      <t>A tanuló az emberi test felépítésének és működésének ismeretében képes lesz felismerni és elkülöníteni a fiziológiás állapotot az élettanitól eltérő jelektől, tünetektől.</t>
    </r>
    <r>
      <rPr>
        <sz val="11"/>
        <rFont val="Franklin Gothic Book"/>
        <family val="2"/>
        <charset val="238"/>
      </rPr>
      <t xml:space="preserve"> Valós feladatokon keresztül a megfigy</t>
    </r>
    <r>
      <rPr>
        <sz val="11"/>
        <color theme="1"/>
        <rFont val="Franklin Gothic Book"/>
        <family val="2"/>
        <charset val="238"/>
      </rPr>
      <t>elés során a fizikális vizsgálatokon kívül egyszerű eszközös vizsgálatokat és a vitális paraméterek mérésének eszközeit is használja. A tapasztalt elváltozásokat és a mért értékeket az ápolási dokumentációban, illetve a beteg lázlapján a szakmai szabályoknak megfelelően rögzíti.</t>
    </r>
  </si>
  <si>
    <t>Alvás, pihenés megfigyelése (új)</t>
  </si>
  <si>
    <t>Testváladékok megfigyelése és kezelése</t>
  </si>
  <si>
    <t>A beteg állapotában bekövetkező változásokat jelzi a felettes felé. Szükség esetén, a segítség érkezéséig köteles megkezdeni az elsősegélynyújtást.</t>
  </si>
  <si>
    <t>Ismeri a betegmegfigyelés szempontjait, az általános megtekintés, a testalkat, tápláltság, mozgás, járás, bőr és bőrfüggelékek, érzékszervek, alvás, magatartás, tudat, fájdalom, vitális paraméterek, testváladékok normális jellemzőit, normálistól való eltéréseit. Ismeri a megfigyelés módszereit, eszközeit. Tudja a dokumentálás módját, szabályait.</t>
  </si>
  <si>
    <t>Betegmegfigyelést végez, felismeri és jelzi a beteg állapotában bekövetkező változásokat. Megfigyeléseit dokumentálja.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</si>
</sst>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sz val="11"/>
      <color rgb="FFFF0000"/>
      <name val="Franklin Gothic Book"/>
      <family val="2"/>
      <charset val="238"/>
    </font>
    <font>
      <b/>
      <sz val="11"/>
      <name val="Franklin Gothic Book"/>
      <family val="2"/>
      <charset val="238"/>
    </font>
    <font>
      <b/>
      <sz val="11"/>
      <color rgb="FFFF0000"/>
      <name val="Franklin Gothic Book"/>
      <family val="2"/>
      <charset val="238"/>
    </font>
    <font>
      <b/>
      <i/>
      <sz val="11"/>
      <color theme="1"/>
      <name val="Franklin Gothic Book"/>
      <family val="2"/>
      <charset val="238"/>
    </font>
    <font>
      <strike/>
      <sz val="11"/>
      <color theme="1"/>
      <name val="Franklin Gothic Book"/>
      <family val="2"/>
      <charset val="238"/>
    </font>
  </fonts>
  <fills count="8">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
      <patternFill patternType="solid">
        <fgColor theme="3" tint="0.89999084444715716"/>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medium">
        <color indexed="64"/>
      </right>
      <top/>
      <bottom style="thin">
        <color auto="1"/>
      </bottom>
      <diagonal/>
    </border>
    <border>
      <left style="thin">
        <color auto="1"/>
      </left>
      <right/>
      <top/>
      <bottom style="thin">
        <color auto="1"/>
      </bottom>
      <diagonal/>
    </border>
    <border>
      <left style="medium">
        <color indexed="64"/>
      </left>
      <right/>
      <top/>
      <bottom/>
      <diagonal/>
    </border>
  </borders>
  <cellStyleXfs count="1">
    <xf numFmtId="0" fontId="0" fillId="0" borderId="0"/>
  </cellStyleXfs>
  <cellXfs count="72">
    <xf numFmtId="0" fontId="0" fillId="0" borderId="0" xfId="0"/>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1" fillId="7"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4" fillId="0" borderId="0" xfId="0" applyFont="1" applyAlignment="1">
      <alignment horizontal="center" vertical="center" wrapText="1"/>
    </xf>
    <xf numFmtId="0" fontId="2" fillId="7" borderId="21" xfId="0" applyFont="1" applyFill="1" applyBorder="1" applyAlignment="1">
      <alignment horizontal="center" vertical="center" wrapText="1"/>
    </xf>
    <xf numFmtId="0" fontId="2" fillId="4" borderId="0" xfId="0" applyFont="1" applyFill="1" applyAlignment="1">
      <alignment horizontal="center" vertical="center" wrapText="1"/>
    </xf>
    <xf numFmtId="0" fontId="3" fillId="0" borderId="0" xfId="0" applyFont="1" applyAlignment="1">
      <alignment horizontal="center" vertical="center" wrapText="1"/>
    </xf>
    <xf numFmtId="0" fontId="1" fillId="3" borderId="14" xfId="0" applyFont="1" applyFill="1" applyBorder="1" applyAlignment="1">
      <alignment horizontal="left" vertical="center" wrapText="1"/>
    </xf>
    <xf numFmtId="0" fontId="3" fillId="7" borderId="2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13" xfId="0" applyFont="1" applyBorder="1" applyAlignment="1">
      <alignment horizontal="center" vertical="center" wrapText="1"/>
    </xf>
    <xf numFmtId="0" fontId="3" fillId="3" borderId="21"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8" fillId="0" borderId="0" xfId="0" applyFont="1" applyAlignment="1">
      <alignment horizontal="center" vertical="center" wrapText="1"/>
    </xf>
    <xf numFmtId="0" fontId="1" fillId="3" borderId="5" xfId="0" applyFont="1" applyFill="1" applyBorder="1" applyAlignment="1">
      <alignment horizontal="center" vertical="center" wrapText="1"/>
    </xf>
    <xf numFmtId="0" fontId="2" fillId="0" borderId="27" xfId="0" applyFont="1" applyBorder="1" applyAlignment="1">
      <alignment horizontal="center" vertical="center" wrapText="1"/>
    </xf>
    <xf numFmtId="0" fontId="1" fillId="0" borderId="27" xfId="0" applyFont="1" applyBorder="1" applyAlignment="1">
      <alignment horizontal="left" vertical="center" wrapText="1"/>
    </xf>
    <xf numFmtId="0" fontId="1" fillId="0" borderId="13"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1" fillId="6" borderId="12" xfId="0" applyFont="1" applyFill="1" applyBorder="1" applyAlignment="1">
      <alignment horizontal="justify" vertical="center" wrapText="1"/>
    </xf>
    <xf numFmtId="0" fontId="1" fillId="6" borderId="9" xfId="0" applyFont="1" applyFill="1" applyBorder="1" applyAlignment="1">
      <alignment horizontal="justify" vertical="center" wrapText="1"/>
    </xf>
    <xf numFmtId="0" fontId="1"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justify"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1" fillId="0" borderId="10" xfId="0" applyFont="1" applyBorder="1" applyAlignment="1">
      <alignment horizontal="right" vertical="center" wrapText="1"/>
    </xf>
    <xf numFmtId="0" fontId="1" fillId="0" borderId="9" xfId="0" applyFont="1" applyBorder="1" applyAlignment="1">
      <alignment horizontal="right" vertical="center" wrapText="1"/>
    </xf>
    <xf numFmtId="0" fontId="1" fillId="0" borderId="11" xfId="0" applyFont="1" applyBorder="1" applyAlignment="1">
      <alignment horizontal="right" vertical="center" wrapText="1"/>
    </xf>
    <xf numFmtId="0" fontId="2" fillId="4" borderId="26"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5" fillId="5" borderId="9" xfId="0" applyFont="1" applyFill="1" applyBorder="1" applyAlignment="1">
      <alignment horizontal="justify" vertical="center" wrapText="1"/>
    </xf>
    <xf numFmtId="0" fontId="5" fillId="5" borderId="11" xfId="0" applyFont="1" applyFill="1" applyBorder="1" applyAlignment="1">
      <alignment horizontal="justify" vertical="center" wrapText="1"/>
    </xf>
    <xf numFmtId="0" fontId="3"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M264"/>
  <sheetViews>
    <sheetView tabSelected="1" zoomScale="90" zoomScaleNormal="90" workbookViewId="0">
      <pane ySplit="1" topLeftCell="A2" activePane="bottomLeft" state="frozen"/>
      <selection pane="bottomLeft" activeCell="L14" sqref="L14"/>
    </sheetView>
  </sheetViews>
  <sheetFormatPr defaultColWidth="9.140625" defaultRowHeight="15.75" x14ac:dyDescent="0.25"/>
  <cols>
    <col min="1" max="1" width="12" style="4" customWidth="1"/>
    <col min="2" max="2" width="21.5703125" style="5" customWidth="1"/>
    <col min="3" max="3" width="23" style="4" customWidth="1"/>
    <col min="4" max="4" width="28.7109375" style="4" customWidth="1"/>
    <col min="5" max="5" width="24.5703125" style="4" customWidth="1"/>
    <col min="6" max="6" width="28" style="4" customWidth="1"/>
    <col min="7" max="7" width="24" style="4" customWidth="1"/>
    <col min="8" max="8" width="23.140625" style="4" customWidth="1"/>
    <col min="9" max="9" width="25.140625" style="4" customWidth="1"/>
    <col min="10" max="10" width="16.28515625" style="4" customWidth="1"/>
    <col min="11" max="11" width="11.28515625" style="4" customWidth="1"/>
    <col min="12" max="12" width="25.140625" style="4" customWidth="1"/>
    <col min="13" max="16384" width="9.140625" style="4"/>
  </cols>
  <sheetData>
    <row r="1" spans="1:13" s="5" customFormat="1" ht="48" thickBot="1" x14ac:dyDescent="0.3">
      <c r="A1" s="2" t="s">
        <v>0</v>
      </c>
      <c r="B1" s="1" t="s">
        <v>1</v>
      </c>
      <c r="C1" s="3" t="s">
        <v>2</v>
      </c>
      <c r="D1" s="3" t="s">
        <v>3</v>
      </c>
      <c r="E1" s="3" t="s">
        <v>4</v>
      </c>
      <c r="F1" s="3" t="s">
        <v>5</v>
      </c>
      <c r="G1" s="6" t="s">
        <v>6</v>
      </c>
      <c r="H1" s="7" t="s">
        <v>7</v>
      </c>
      <c r="I1" s="4"/>
      <c r="J1" s="4"/>
      <c r="K1" s="4"/>
      <c r="L1" s="4"/>
      <c r="M1" s="4"/>
    </row>
    <row r="2" spans="1:13" x14ac:dyDescent="0.25">
      <c r="A2" s="33">
        <v>1</v>
      </c>
      <c r="B2" s="36" t="s">
        <v>248</v>
      </c>
      <c r="C2" s="30" t="s">
        <v>10</v>
      </c>
      <c r="D2" s="30" t="s">
        <v>11</v>
      </c>
      <c r="E2" s="30" t="s">
        <v>12</v>
      </c>
      <c r="F2" s="30" t="s">
        <v>13</v>
      </c>
      <c r="G2" s="39" t="s">
        <v>133</v>
      </c>
      <c r="H2" s="40"/>
    </row>
    <row r="3" spans="1:13" ht="32.25" thickBot="1" x14ac:dyDescent="0.3">
      <c r="A3" s="34"/>
      <c r="B3" s="37"/>
      <c r="C3" s="31"/>
      <c r="D3" s="31"/>
      <c r="E3" s="31"/>
      <c r="F3" s="31"/>
      <c r="G3" s="8" t="s">
        <v>147</v>
      </c>
      <c r="H3" s="14">
        <v>3</v>
      </c>
      <c r="K3" s="15"/>
    </row>
    <row r="4" spans="1:13" x14ac:dyDescent="0.25">
      <c r="A4" s="34"/>
      <c r="B4" s="37"/>
      <c r="C4" s="31"/>
      <c r="D4" s="31"/>
      <c r="E4" s="31"/>
      <c r="F4" s="31"/>
      <c r="G4" s="39" t="s">
        <v>170</v>
      </c>
      <c r="H4" s="40"/>
    </row>
    <row r="5" spans="1:13" ht="47.25" x14ac:dyDescent="0.25">
      <c r="A5" s="34"/>
      <c r="B5" s="37"/>
      <c r="C5" s="31"/>
      <c r="D5" s="31"/>
      <c r="E5" s="31"/>
      <c r="F5" s="31"/>
      <c r="G5" s="8" t="s">
        <v>175</v>
      </c>
      <c r="H5" s="14">
        <v>2</v>
      </c>
      <c r="K5" s="15"/>
    </row>
    <row r="6" spans="1:13" ht="16.5" thickBot="1" x14ac:dyDescent="0.3">
      <c r="A6" s="34"/>
      <c r="B6" s="37"/>
      <c r="C6" s="32"/>
      <c r="D6" s="32"/>
      <c r="E6" s="32"/>
      <c r="F6" s="32"/>
      <c r="G6" s="41" t="s">
        <v>8</v>
      </c>
      <c r="H6" s="43">
        <f>SUM(H5,H3)</f>
        <v>5</v>
      </c>
    </row>
    <row r="7" spans="1:13" ht="150" customHeight="1" thickBot="1" x14ac:dyDescent="0.3">
      <c r="A7" s="35"/>
      <c r="B7" s="38"/>
      <c r="C7" s="45" t="s">
        <v>215</v>
      </c>
      <c r="D7" s="45"/>
      <c r="E7" s="45"/>
      <c r="F7" s="46"/>
      <c r="G7" s="42"/>
      <c r="H7" s="44"/>
    </row>
    <row r="8" spans="1:13" x14ac:dyDescent="0.25">
      <c r="A8" s="33">
        <v>2</v>
      </c>
      <c r="B8" s="36" t="s">
        <v>249</v>
      </c>
      <c r="C8" s="30" t="s">
        <v>14</v>
      </c>
      <c r="D8" s="30" t="s">
        <v>15</v>
      </c>
      <c r="E8" s="30" t="s">
        <v>16</v>
      </c>
      <c r="F8" s="30" t="s">
        <v>17</v>
      </c>
      <c r="G8" s="39" t="s">
        <v>127</v>
      </c>
      <c r="H8" s="40"/>
    </row>
    <row r="9" spans="1:13" ht="32.25" thickBot="1" x14ac:dyDescent="0.3">
      <c r="A9" s="34"/>
      <c r="B9" s="37"/>
      <c r="C9" s="31"/>
      <c r="D9" s="31"/>
      <c r="E9" s="31"/>
      <c r="F9" s="31"/>
      <c r="G9" s="8" t="s">
        <v>137</v>
      </c>
      <c r="H9" s="14">
        <v>1</v>
      </c>
      <c r="K9" s="15"/>
    </row>
    <row r="10" spans="1:13" x14ac:dyDescent="0.25">
      <c r="A10" s="34"/>
      <c r="B10" s="37"/>
      <c r="C10" s="31"/>
      <c r="D10" s="31"/>
      <c r="E10" s="31"/>
      <c r="F10" s="31"/>
      <c r="G10" s="39" t="s">
        <v>133</v>
      </c>
      <c r="H10" s="40"/>
    </row>
    <row r="11" spans="1:13" ht="32.25" thickBot="1" x14ac:dyDescent="0.3">
      <c r="A11" s="34"/>
      <c r="B11" s="37"/>
      <c r="C11" s="31"/>
      <c r="D11" s="31"/>
      <c r="E11" s="31"/>
      <c r="F11" s="31"/>
      <c r="G11" s="8" t="s">
        <v>149</v>
      </c>
      <c r="H11" s="14">
        <v>2</v>
      </c>
      <c r="K11" s="15"/>
    </row>
    <row r="12" spans="1:13" x14ac:dyDescent="0.25">
      <c r="A12" s="34"/>
      <c r="B12" s="37"/>
      <c r="C12" s="31"/>
      <c r="D12" s="31"/>
      <c r="E12" s="31"/>
      <c r="F12" s="31"/>
      <c r="G12" s="39" t="s">
        <v>170</v>
      </c>
      <c r="H12" s="40"/>
    </row>
    <row r="13" spans="1:13" ht="47.25" x14ac:dyDescent="0.25">
      <c r="A13" s="34"/>
      <c r="B13" s="37"/>
      <c r="C13" s="31"/>
      <c r="D13" s="31"/>
      <c r="E13" s="31"/>
      <c r="F13" s="31"/>
      <c r="G13" s="8" t="s">
        <v>177</v>
      </c>
      <c r="H13" s="14">
        <v>1</v>
      </c>
      <c r="K13" s="15"/>
    </row>
    <row r="14" spans="1:13" ht="147" customHeight="1" thickBot="1" x14ac:dyDescent="0.3">
      <c r="A14" s="34"/>
      <c r="B14" s="37"/>
      <c r="C14" s="32"/>
      <c r="D14" s="32"/>
      <c r="E14" s="32"/>
      <c r="F14" s="32"/>
      <c r="G14" s="41" t="s">
        <v>8</v>
      </c>
      <c r="H14" s="43">
        <f>SUM(H13,H11,H9)</f>
        <v>4</v>
      </c>
    </row>
    <row r="15" spans="1:13" ht="150" customHeight="1" thickBot="1" x14ac:dyDescent="0.3">
      <c r="A15" s="35"/>
      <c r="B15" s="38"/>
      <c r="C15" s="58" t="s">
        <v>214</v>
      </c>
      <c r="D15" s="45"/>
      <c r="E15" s="45"/>
      <c r="F15" s="46"/>
      <c r="G15" s="42"/>
      <c r="H15" s="44"/>
    </row>
    <row r="16" spans="1:13" x14ac:dyDescent="0.25">
      <c r="A16" s="33">
        <v>3</v>
      </c>
      <c r="B16" s="36" t="s">
        <v>249</v>
      </c>
      <c r="C16" s="30" t="s">
        <v>18</v>
      </c>
      <c r="D16" s="30" t="s">
        <v>19</v>
      </c>
      <c r="E16" s="30" t="s">
        <v>20</v>
      </c>
      <c r="F16" s="30" t="s">
        <v>21</v>
      </c>
      <c r="G16" s="39" t="s">
        <v>132</v>
      </c>
      <c r="H16" s="40"/>
    </row>
    <row r="17" spans="1:11" ht="31.5" x14ac:dyDescent="0.25">
      <c r="A17" s="34"/>
      <c r="B17" s="37"/>
      <c r="C17" s="31"/>
      <c r="D17" s="31"/>
      <c r="E17" s="31"/>
      <c r="F17" s="31"/>
      <c r="G17" s="8" t="s">
        <v>140</v>
      </c>
      <c r="H17" s="14">
        <v>1</v>
      </c>
    </row>
    <row r="18" spans="1:11" ht="31.5" x14ac:dyDescent="0.25">
      <c r="A18" s="34"/>
      <c r="B18" s="37"/>
      <c r="C18" s="31"/>
      <c r="D18" s="31"/>
      <c r="E18" s="31"/>
      <c r="F18" s="31"/>
      <c r="G18" s="8" t="s">
        <v>141</v>
      </c>
      <c r="H18" s="14">
        <v>1</v>
      </c>
      <c r="K18" s="15"/>
    </row>
    <row r="19" spans="1:11" ht="141" customHeight="1" thickBot="1" x14ac:dyDescent="0.3">
      <c r="A19" s="34"/>
      <c r="B19" s="37"/>
      <c r="C19" s="32"/>
      <c r="D19" s="32"/>
      <c r="E19" s="32"/>
      <c r="F19" s="32"/>
      <c r="G19" s="41" t="s">
        <v>8</v>
      </c>
      <c r="H19" s="43">
        <f>SUM(H17:H18)</f>
        <v>2</v>
      </c>
    </row>
    <row r="20" spans="1:11" ht="150" customHeight="1" thickBot="1" x14ac:dyDescent="0.3">
      <c r="A20" s="35"/>
      <c r="B20" s="38"/>
      <c r="C20" s="45" t="s">
        <v>213</v>
      </c>
      <c r="D20" s="45"/>
      <c r="E20" s="45"/>
      <c r="F20" s="46"/>
      <c r="G20" s="42"/>
      <c r="H20" s="44"/>
    </row>
    <row r="21" spans="1:11" x14ac:dyDescent="0.25">
      <c r="A21" s="33">
        <v>4</v>
      </c>
      <c r="B21" s="36" t="s">
        <v>249</v>
      </c>
      <c r="C21" s="30" t="s">
        <v>22</v>
      </c>
      <c r="D21" s="30" t="s">
        <v>23</v>
      </c>
      <c r="E21" s="30" t="s">
        <v>24</v>
      </c>
      <c r="F21" s="30" t="s">
        <v>25</v>
      </c>
      <c r="G21" s="39" t="s">
        <v>217</v>
      </c>
      <c r="H21" s="40"/>
    </row>
    <row r="22" spans="1:11" ht="31.5" x14ac:dyDescent="0.25">
      <c r="A22" s="34"/>
      <c r="B22" s="37"/>
      <c r="C22" s="31"/>
      <c r="D22" s="31"/>
      <c r="E22" s="31"/>
      <c r="F22" s="31"/>
      <c r="G22" s="8" t="s">
        <v>218</v>
      </c>
      <c r="H22" s="14">
        <v>3</v>
      </c>
    </row>
    <row r="23" spans="1:11" x14ac:dyDescent="0.25">
      <c r="A23" s="34"/>
      <c r="B23" s="37"/>
      <c r="C23" s="31"/>
      <c r="D23" s="31"/>
      <c r="E23" s="31"/>
      <c r="F23" s="31"/>
      <c r="G23" s="8" t="s">
        <v>219</v>
      </c>
      <c r="H23" s="14">
        <v>3</v>
      </c>
    </row>
    <row r="24" spans="1:11" ht="32.25" thickBot="1" x14ac:dyDescent="0.3">
      <c r="A24" s="34"/>
      <c r="B24" s="37"/>
      <c r="C24" s="31"/>
      <c r="D24" s="31"/>
      <c r="E24" s="31"/>
      <c r="F24" s="31"/>
      <c r="G24" s="8" t="s">
        <v>220</v>
      </c>
      <c r="H24" s="14">
        <v>3</v>
      </c>
    </row>
    <row r="25" spans="1:11" x14ac:dyDescent="0.25">
      <c r="A25" s="34"/>
      <c r="B25" s="37"/>
      <c r="C25" s="31"/>
      <c r="D25" s="31"/>
      <c r="E25" s="31"/>
      <c r="F25" s="31"/>
      <c r="G25" s="39" t="s">
        <v>125</v>
      </c>
      <c r="H25" s="40"/>
    </row>
    <row r="26" spans="1:11" x14ac:dyDescent="0.25">
      <c r="A26" s="34"/>
      <c r="B26" s="37"/>
      <c r="C26" s="31"/>
      <c r="D26" s="31"/>
      <c r="E26" s="31"/>
      <c r="F26" s="31"/>
      <c r="G26" s="8" t="s">
        <v>138</v>
      </c>
      <c r="H26" s="14">
        <v>2</v>
      </c>
      <c r="K26" s="15"/>
    </row>
    <row r="27" spans="1:11" ht="63" x14ac:dyDescent="0.25">
      <c r="A27" s="34"/>
      <c r="B27" s="37"/>
      <c r="C27" s="31"/>
      <c r="D27" s="31"/>
      <c r="E27" s="31"/>
      <c r="F27" s="31"/>
      <c r="G27" s="8" t="s">
        <v>139</v>
      </c>
      <c r="H27" s="14">
        <v>1</v>
      </c>
      <c r="K27" s="15"/>
    </row>
    <row r="28" spans="1:11" ht="16.5" thickBot="1" x14ac:dyDescent="0.3">
      <c r="A28" s="34"/>
      <c r="B28" s="37"/>
      <c r="C28" s="32"/>
      <c r="D28" s="32"/>
      <c r="E28" s="32"/>
      <c r="F28" s="32"/>
      <c r="G28" s="41" t="s">
        <v>8</v>
      </c>
      <c r="H28" s="43">
        <f>SUM(H26:H27,H24,H23,H22)</f>
        <v>12</v>
      </c>
    </row>
    <row r="29" spans="1:11" ht="150" customHeight="1" thickBot="1" x14ac:dyDescent="0.3">
      <c r="A29" s="35"/>
      <c r="B29" s="38"/>
      <c r="C29" s="45" t="s">
        <v>212</v>
      </c>
      <c r="D29" s="45"/>
      <c r="E29" s="45"/>
      <c r="F29" s="46"/>
      <c r="G29" s="42"/>
      <c r="H29" s="44"/>
    </row>
    <row r="30" spans="1:11" x14ac:dyDescent="0.25">
      <c r="A30" s="33">
        <v>5</v>
      </c>
      <c r="B30" s="36" t="s">
        <v>249</v>
      </c>
      <c r="C30" s="30" t="s">
        <v>26</v>
      </c>
      <c r="D30" s="30" t="s">
        <v>27</v>
      </c>
      <c r="E30" s="30" t="s">
        <v>28</v>
      </c>
      <c r="F30" s="30" t="s">
        <v>29</v>
      </c>
      <c r="G30" s="39" t="s">
        <v>125</v>
      </c>
      <c r="H30" s="40"/>
    </row>
    <row r="31" spans="1:11" ht="31.5" x14ac:dyDescent="0.25">
      <c r="A31" s="34"/>
      <c r="B31" s="37"/>
      <c r="C31" s="31"/>
      <c r="D31" s="31"/>
      <c r="E31" s="31"/>
      <c r="F31" s="31"/>
      <c r="G31" s="8" t="s">
        <v>135</v>
      </c>
      <c r="H31" s="14">
        <v>4</v>
      </c>
      <c r="K31" s="15"/>
    </row>
    <row r="32" spans="1:11" x14ac:dyDescent="0.25">
      <c r="A32" s="34"/>
      <c r="B32" s="37"/>
      <c r="C32" s="31"/>
      <c r="D32" s="31"/>
      <c r="E32" s="31"/>
      <c r="F32" s="31"/>
      <c r="G32" s="8" t="s">
        <v>138</v>
      </c>
      <c r="H32" s="14">
        <v>5</v>
      </c>
    </row>
    <row r="33" spans="1:11" ht="63" x14ac:dyDescent="0.25">
      <c r="A33" s="34"/>
      <c r="B33" s="37"/>
      <c r="C33" s="31"/>
      <c r="D33" s="31"/>
      <c r="E33" s="31"/>
      <c r="F33" s="31"/>
      <c r="G33" s="8" t="s">
        <v>126</v>
      </c>
      <c r="H33" s="14">
        <v>4</v>
      </c>
      <c r="K33" s="15"/>
    </row>
    <row r="34" spans="1:11" ht="108" customHeight="1" thickBot="1" x14ac:dyDescent="0.3">
      <c r="A34" s="34"/>
      <c r="B34" s="37"/>
      <c r="C34" s="32"/>
      <c r="D34" s="32"/>
      <c r="E34" s="32"/>
      <c r="F34" s="32"/>
      <c r="G34" s="41" t="s">
        <v>8</v>
      </c>
      <c r="H34" s="43">
        <f>SUM(H31:H33)</f>
        <v>13</v>
      </c>
    </row>
    <row r="35" spans="1:11" ht="150" customHeight="1" thickBot="1" x14ac:dyDescent="0.3">
      <c r="A35" s="35"/>
      <c r="B35" s="38"/>
      <c r="C35" s="45" t="s">
        <v>211</v>
      </c>
      <c r="D35" s="45"/>
      <c r="E35" s="45"/>
      <c r="F35" s="46"/>
      <c r="G35" s="42"/>
      <c r="H35" s="44"/>
    </row>
    <row r="36" spans="1:11" x14ac:dyDescent="0.25">
      <c r="A36" s="33">
        <v>6</v>
      </c>
      <c r="B36" s="36" t="s">
        <v>250</v>
      </c>
      <c r="C36" s="30" t="s">
        <v>30</v>
      </c>
      <c r="D36" s="30" t="s">
        <v>31</v>
      </c>
      <c r="E36" s="30" t="s">
        <v>32</v>
      </c>
      <c r="F36" s="30" t="s">
        <v>33</v>
      </c>
      <c r="G36" s="39" t="s">
        <v>221</v>
      </c>
      <c r="H36" s="40"/>
    </row>
    <row r="37" spans="1:11" x14ac:dyDescent="0.25">
      <c r="A37" s="34"/>
      <c r="B37" s="37"/>
      <c r="C37" s="31"/>
      <c r="D37" s="31"/>
      <c r="E37" s="31"/>
      <c r="F37" s="31"/>
      <c r="G37" s="8" t="s">
        <v>222</v>
      </c>
      <c r="H37" s="14">
        <v>10</v>
      </c>
    </row>
    <row r="38" spans="1:11" ht="31.5" x14ac:dyDescent="0.25">
      <c r="A38" s="34"/>
      <c r="B38" s="37"/>
      <c r="C38" s="31"/>
      <c r="D38" s="31"/>
      <c r="E38" s="31"/>
      <c r="F38" s="31"/>
      <c r="G38" s="8" t="s">
        <v>223</v>
      </c>
      <c r="H38" s="14">
        <v>10</v>
      </c>
    </row>
    <row r="39" spans="1:11" ht="31.5" x14ac:dyDescent="0.25">
      <c r="A39" s="34"/>
      <c r="B39" s="37"/>
      <c r="C39" s="31"/>
      <c r="D39" s="31"/>
      <c r="E39" s="31"/>
      <c r="F39" s="31"/>
      <c r="G39" s="8" t="s">
        <v>224</v>
      </c>
      <c r="H39" s="14">
        <v>10</v>
      </c>
    </row>
    <row r="40" spans="1:11" ht="48" thickBot="1" x14ac:dyDescent="0.3">
      <c r="A40" s="34"/>
      <c r="B40" s="37"/>
      <c r="C40" s="31"/>
      <c r="D40" s="31"/>
      <c r="E40" s="31"/>
      <c r="F40" s="31"/>
      <c r="G40" s="8" t="s">
        <v>225</v>
      </c>
      <c r="H40" s="14">
        <v>6</v>
      </c>
    </row>
    <row r="41" spans="1:11" x14ac:dyDescent="0.25">
      <c r="A41" s="34"/>
      <c r="B41" s="37"/>
      <c r="C41" s="31"/>
      <c r="D41" s="31"/>
      <c r="E41" s="31"/>
      <c r="F41" s="31"/>
      <c r="G41" s="39" t="s">
        <v>226</v>
      </c>
      <c r="H41" s="40"/>
    </row>
    <row r="42" spans="1:11" ht="78.75" x14ac:dyDescent="0.25">
      <c r="A42" s="34"/>
      <c r="B42" s="37"/>
      <c r="C42" s="31"/>
      <c r="D42" s="31"/>
      <c r="E42" s="31"/>
      <c r="F42" s="31"/>
      <c r="G42" s="8" t="s">
        <v>227</v>
      </c>
      <c r="H42" s="14">
        <v>12</v>
      </c>
    </row>
    <row r="43" spans="1:11" ht="63" x14ac:dyDescent="0.25">
      <c r="A43" s="34"/>
      <c r="B43" s="37"/>
      <c r="C43" s="31"/>
      <c r="D43" s="31"/>
      <c r="E43" s="31"/>
      <c r="F43" s="31"/>
      <c r="G43" s="8" t="s">
        <v>228</v>
      </c>
      <c r="H43" s="14">
        <v>12</v>
      </c>
    </row>
    <row r="44" spans="1:11" ht="31.5" x14ac:dyDescent="0.25">
      <c r="A44" s="34"/>
      <c r="B44" s="37"/>
      <c r="C44" s="31"/>
      <c r="D44" s="31"/>
      <c r="E44" s="31"/>
      <c r="F44" s="31"/>
      <c r="G44" s="8" t="s">
        <v>229</v>
      </c>
      <c r="H44" s="14">
        <v>12</v>
      </c>
    </row>
    <row r="45" spans="1:11" ht="63" x14ac:dyDescent="0.25">
      <c r="A45" s="34"/>
      <c r="B45" s="37"/>
      <c r="C45" s="31"/>
      <c r="D45" s="31"/>
      <c r="E45" s="31"/>
      <c r="F45" s="31"/>
      <c r="G45" s="8" t="s">
        <v>230</v>
      </c>
      <c r="H45" s="14">
        <v>5</v>
      </c>
    </row>
    <row r="46" spans="1:11" ht="63" x14ac:dyDescent="0.25">
      <c r="A46" s="34"/>
      <c r="B46" s="37"/>
      <c r="C46" s="31"/>
      <c r="D46" s="31"/>
      <c r="E46" s="31"/>
      <c r="F46" s="31"/>
      <c r="G46" s="8" t="s">
        <v>231</v>
      </c>
      <c r="H46" s="14">
        <v>5</v>
      </c>
    </row>
    <row r="47" spans="1:11" ht="47.25" x14ac:dyDescent="0.25">
      <c r="A47" s="34"/>
      <c r="B47" s="37"/>
      <c r="C47" s="31"/>
      <c r="D47" s="31"/>
      <c r="E47" s="31"/>
      <c r="F47" s="31"/>
      <c r="G47" s="8" t="s">
        <v>232</v>
      </c>
      <c r="H47" s="14">
        <v>5</v>
      </c>
    </row>
    <row r="48" spans="1:11" x14ac:dyDescent="0.25">
      <c r="A48" s="34"/>
      <c r="B48" s="37"/>
      <c r="C48" s="31"/>
      <c r="D48" s="31"/>
      <c r="E48" s="31"/>
      <c r="F48" s="31"/>
      <c r="G48" s="8" t="s">
        <v>233</v>
      </c>
      <c r="H48" s="14">
        <v>8</v>
      </c>
    </row>
    <row r="49" spans="1:11" ht="31.5" x14ac:dyDescent="0.25">
      <c r="A49" s="34"/>
      <c r="B49" s="37"/>
      <c r="C49" s="31"/>
      <c r="D49" s="31"/>
      <c r="E49" s="31"/>
      <c r="F49" s="31"/>
      <c r="G49" s="8" t="s">
        <v>234</v>
      </c>
      <c r="H49" s="14">
        <v>4</v>
      </c>
    </row>
    <row r="50" spans="1:11" ht="47.25" x14ac:dyDescent="0.25">
      <c r="A50" s="34"/>
      <c r="B50" s="37"/>
      <c r="C50" s="31"/>
      <c r="D50" s="31"/>
      <c r="E50" s="31"/>
      <c r="F50" s="31"/>
      <c r="G50" s="8" t="s">
        <v>235</v>
      </c>
      <c r="H50" s="14">
        <v>5</v>
      </c>
    </row>
    <row r="51" spans="1:11" ht="32.25" thickBot="1" x14ac:dyDescent="0.3">
      <c r="A51" s="34"/>
      <c r="B51" s="37"/>
      <c r="C51" s="31"/>
      <c r="D51" s="31"/>
      <c r="E51" s="31"/>
      <c r="F51" s="31"/>
      <c r="G51" s="8" t="s">
        <v>236</v>
      </c>
      <c r="H51" s="14">
        <v>4</v>
      </c>
    </row>
    <row r="52" spans="1:11" x14ac:dyDescent="0.25">
      <c r="A52" s="34"/>
      <c r="B52" s="37"/>
      <c r="C52" s="31"/>
      <c r="D52" s="31"/>
      <c r="E52" s="31"/>
      <c r="F52" s="31"/>
      <c r="G52" s="39" t="s">
        <v>125</v>
      </c>
      <c r="H52" s="40"/>
    </row>
    <row r="53" spans="1:11" ht="63" x14ac:dyDescent="0.25">
      <c r="A53" s="34"/>
      <c r="B53" s="37"/>
      <c r="C53" s="31"/>
      <c r="D53" s="31"/>
      <c r="E53" s="31"/>
      <c r="F53" s="31"/>
      <c r="G53" s="8" t="s">
        <v>139</v>
      </c>
      <c r="H53" s="14">
        <v>1</v>
      </c>
    </row>
    <row r="54" spans="1:11" ht="16.5" thickBot="1" x14ac:dyDescent="0.3">
      <c r="A54" s="34"/>
      <c r="B54" s="37"/>
      <c r="C54" s="32"/>
      <c r="D54" s="32"/>
      <c r="E54" s="32"/>
      <c r="F54" s="32"/>
      <c r="G54" s="41" t="s">
        <v>8</v>
      </c>
      <c r="H54" s="43">
        <f>SUM(H37:H53)</f>
        <v>109</v>
      </c>
    </row>
    <row r="55" spans="1:11" ht="150" customHeight="1" thickBot="1" x14ac:dyDescent="0.3">
      <c r="A55" s="35"/>
      <c r="B55" s="38"/>
      <c r="C55" s="45" t="s">
        <v>210</v>
      </c>
      <c r="D55" s="45"/>
      <c r="E55" s="45"/>
      <c r="F55" s="46"/>
      <c r="G55" s="42"/>
      <c r="H55" s="44"/>
    </row>
    <row r="56" spans="1:11" ht="15.75" customHeight="1" x14ac:dyDescent="0.25">
      <c r="A56" s="33">
        <v>7</v>
      </c>
      <c r="B56" s="36" t="s">
        <v>251</v>
      </c>
      <c r="C56" s="30" t="s">
        <v>34</v>
      </c>
      <c r="D56" s="30" t="s">
        <v>35</v>
      </c>
      <c r="E56" s="30" t="s">
        <v>36</v>
      </c>
      <c r="F56" s="30" t="s">
        <v>37</v>
      </c>
      <c r="G56" s="39" t="s">
        <v>243</v>
      </c>
      <c r="H56" s="40"/>
    </row>
    <row r="57" spans="1:11" ht="31.5" x14ac:dyDescent="0.25">
      <c r="A57" s="34"/>
      <c r="B57" s="37"/>
      <c r="C57" s="31"/>
      <c r="D57" s="31"/>
      <c r="E57" s="31"/>
      <c r="F57" s="31"/>
      <c r="G57" s="8" t="s">
        <v>244</v>
      </c>
      <c r="H57" s="14">
        <v>1</v>
      </c>
    </row>
    <row r="58" spans="1:11" ht="47.25" x14ac:dyDescent="0.25">
      <c r="A58" s="34"/>
      <c r="B58" s="37"/>
      <c r="C58" s="31"/>
      <c r="D58" s="31"/>
      <c r="E58" s="31"/>
      <c r="F58" s="31"/>
      <c r="G58" s="8" t="s">
        <v>245</v>
      </c>
      <c r="H58" s="14">
        <v>9</v>
      </c>
    </row>
    <row r="59" spans="1:11" ht="31.5" x14ac:dyDescent="0.25">
      <c r="A59" s="34"/>
      <c r="B59" s="37"/>
      <c r="C59" s="31"/>
      <c r="D59" s="31"/>
      <c r="E59" s="31"/>
      <c r="F59" s="31"/>
      <c r="G59" s="8" t="s">
        <v>244</v>
      </c>
      <c r="H59" s="14">
        <v>2</v>
      </c>
    </row>
    <row r="60" spans="1:11" ht="63" x14ac:dyDescent="0.25">
      <c r="A60" s="34"/>
      <c r="B60" s="37"/>
      <c r="C60" s="31"/>
      <c r="D60" s="31"/>
      <c r="E60" s="31"/>
      <c r="F60" s="31"/>
      <c r="G60" s="8" t="s">
        <v>246</v>
      </c>
      <c r="H60" s="14">
        <v>5</v>
      </c>
    </row>
    <row r="61" spans="1:11" ht="16.5" thickBot="1" x14ac:dyDescent="0.3">
      <c r="A61" s="34"/>
      <c r="B61" s="37"/>
      <c r="C61" s="31"/>
      <c r="D61" s="31"/>
      <c r="E61" s="31"/>
      <c r="F61" s="31"/>
      <c r="G61" s="8" t="s">
        <v>247</v>
      </c>
      <c r="H61" s="14">
        <v>1</v>
      </c>
    </row>
    <row r="62" spans="1:11" x14ac:dyDescent="0.25">
      <c r="A62" s="34"/>
      <c r="B62" s="37"/>
      <c r="C62" s="31"/>
      <c r="D62" s="31"/>
      <c r="E62" s="31"/>
      <c r="F62" s="31"/>
      <c r="G62" s="39" t="s">
        <v>132</v>
      </c>
      <c r="H62" s="40"/>
    </row>
    <row r="63" spans="1:11" ht="31.5" x14ac:dyDescent="0.25">
      <c r="A63" s="34"/>
      <c r="B63" s="37"/>
      <c r="C63" s="31"/>
      <c r="D63" s="31"/>
      <c r="E63" s="31"/>
      <c r="F63" s="31"/>
      <c r="G63" s="8" t="s">
        <v>141</v>
      </c>
      <c r="H63" s="14">
        <v>1</v>
      </c>
    </row>
    <row r="64" spans="1:11" x14ac:dyDescent="0.25">
      <c r="A64" s="34"/>
      <c r="B64" s="37"/>
      <c r="C64" s="31"/>
      <c r="D64" s="31"/>
      <c r="E64" s="31"/>
      <c r="F64" s="31"/>
      <c r="G64" s="8" t="s">
        <v>144</v>
      </c>
      <c r="H64" s="14">
        <v>2</v>
      </c>
      <c r="K64" s="15"/>
    </row>
    <row r="65" spans="1:11" x14ac:dyDescent="0.25">
      <c r="A65" s="34"/>
      <c r="B65" s="37"/>
      <c r="C65" s="31"/>
      <c r="D65" s="31"/>
      <c r="E65" s="31"/>
      <c r="F65" s="31"/>
      <c r="G65" s="8" t="s">
        <v>145</v>
      </c>
      <c r="H65" s="14">
        <v>5</v>
      </c>
      <c r="K65" s="15"/>
    </row>
    <row r="66" spans="1:11" x14ac:dyDescent="0.25">
      <c r="A66" s="34"/>
      <c r="B66" s="37"/>
      <c r="C66" s="31"/>
      <c r="D66" s="31"/>
      <c r="E66" s="31"/>
      <c r="F66" s="31"/>
      <c r="G66" s="8" t="s">
        <v>146</v>
      </c>
      <c r="H66" s="14">
        <v>1</v>
      </c>
      <c r="K66" s="15"/>
    </row>
    <row r="67" spans="1:11" ht="105.75" customHeight="1" thickBot="1" x14ac:dyDescent="0.3">
      <c r="A67" s="34"/>
      <c r="B67" s="37"/>
      <c r="C67" s="32"/>
      <c r="D67" s="32"/>
      <c r="E67" s="32"/>
      <c r="F67" s="32"/>
      <c r="G67" s="41" t="s">
        <v>8</v>
      </c>
      <c r="H67" s="43">
        <f>SUM(H57:H66)</f>
        <v>27</v>
      </c>
    </row>
    <row r="68" spans="1:11" ht="150" customHeight="1" thickBot="1" x14ac:dyDescent="0.3">
      <c r="A68" s="35"/>
      <c r="B68" s="38"/>
      <c r="C68" s="45" t="s">
        <v>209</v>
      </c>
      <c r="D68" s="45"/>
      <c r="E68" s="45"/>
      <c r="F68" s="46"/>
      <c r="G68" s="42"/>
      <c r="H68" s="44"/>
    </row>
    <row r="69" spans="1:11" x14ac:dyDescent="0.25">
      <c r="A69" s="33">
        <v>8</v>
      </c>
      <c r="B69" s="36" t="s">
        <v>251</v>
      </c>
      <c r="C69" s="30" t="s">
        <v>38</v>
      </c>
      <c r="D69" s="30" t="s">
        <v>39</v>
      </c>
      <c r="E69" s="59" t="s">
        <v>36</v>
      </c>
      <c r="F69" s="30" t="s">
        <v>40</v>
      </c>
      <c r="G69" s="39" t="s">
        <v>132</v>
      </c>
      <c r="H69" s="40"/>
    </row>
    <row r="70" spans="1:11" ht="31.5" x14ac:dyDescent="0.25">
      <c r="A70" s="34"/>
      <c r="B70" s="37"/>
      <c r="C70" s="31"/>
      <c r="D70" s="31"/>
      <c r="E70" s="60"/>
      <c r="F70" s="31"/>
      <c r="G70" s="8" t="s">
        <v>140</v>
      </c>
      <c r="H70" s="14">
        <v>1</v>
      </c>
    </row>
    <row r="71" spans="1:11" ht="31.5" x14ac:dyDescent="0.25">
      <c r="A71" s="34"/>
      <c r="B71" s="37"/>
      <c r="C71" s="31"/>
      <c r="D71" s="31"/>
      <c r="E71" s="60"/>
      <c r="F71" s="31"/>
      <c r="G71" s="8" t="s">
        <v>142</v>
      </c>
      <c r="H71" s="14">
        <v>1</v>
      </c>
      <c r="K71" s="15"/>
    </row>
    <row r="72" spans="1:11" x14ac:dyDescent="0.25">
      <c r="A72" s="34"/>
      <c r="B72" s="37"/>
      <c r="C72" s="31"/>
      <c r="D72" s="31"/>
      <c r="E72" s="60"/>
      <c r="F72" s="31"/>
      <c r="G72" s="8" t="s">
        <v>144</v>
      </c>
      <c r="H72" s="14">
        <v>1</v>
      </c>
    </row>
    <row r="73" spans="1:11" x14ac:dyDescent="0.25">
      <c r="A73" s="34"/>
      <c r="B73" s="37"/>
      <c r="C73" s="31"/>
      <c r="D73" s="31"/>
      <c r="E73" s="60"/>
      <c r="F73" s="31"/>
      <c r="G73" s="8" t="s">
        <v>146</v>
      </c>
      <c r="H73" s="14">
        <v>1</v>
      </c>
    </row>
    <row r="74" spans="1:11" ht="141" customHeight="1" thickBot="1" x14ac:dyDescent="0.3">
      <c r="A74" s="34"/>
      <c r="B74" s="37"/>
      <c r="C74" s="32"/>
      <c r="D74" s="32"/>
      <c r="E74" s="61"/>
      <c r="F74" s="32"/>
      <c r="G74" s="41" t="s">
        <v>8</v>
      </c>
      <c r="H74" s="43">
        <f>SUM(H70:H73)</f>
        <v>4</v>
      </c>
    </row>
    <row r="75" spans="1:11" ht="150" customHeight="1" thickBot="1" x14ac:dyDescent="0.3">
      <c r="A75" s="35"/>
      <c r="B75" s="38"/>
      <c r="C75" s="45" t="s">
        <v>208</v>
      </c>
      <c r="D75" s="45"/>
      <c r="E75" s="45"/>
      <c r="F75" s="46"/>
      <c r="G75" s="42"/>
      <c r="H75" s="44"/>
    </row>
    <row r="76" spans="1:11" x14ac:dyDescent="0.25">
      <c r="A76" s="33">
        <v>9</v>
      </c>
      <c r="B76" s="36" t="s">
        <v>252</v>
      </c>
      <c r="C76" s="30" t="s">
        <v>41</v>
      </c>
      <c r="D76" s="30" t="s">
        <v>42</v>
      </c>
      <c r="E76" s="30" t="s">
        <v>43</v>
      </c>
      <c r="F76" s="30" t="s">
        <v>44</v>
      </c>
      <c r="G76" s="39" t="s">
        <v>132</v>
      </c>
      <c r="H76" s="40"/>
      <c r="I76" s="15"/>
    </row>
    <row r="77" spans="1:11" ht="31.5" x14ac:dyDescent="0.25">
      <c r="A77" s="34"/>
      <c r="B77" s="37"/>
      <c r="C77" s="31"/>
      <c r="D77" s="31"/>
      <c r="E77" s="31"/>
      <c r="F77" s="31"/>
      <c r="G77" s="8" t="s">
        <v>140</v>
      </c>
      <c r="H77" s="14">
        <v>1</v>
      </c>
    </row>
    <row r="78" spans="1:11" ht="31.5" x14ac:dyDescent="0.25">
      <c r="A78" s="34"/>
      <c r="B78" s="37"/>
      <c r="C78" s="31"/>
      <c r="D78" s="31"/>
      <c r="E78" s="31"/>
      <c r="F78" s="31"/>
      <c r="G78" s="8" t="s">
        <v>141</v>
      </c>
      <c r="H78" s="14">
        <v>1</v>
      </c>
    </row>
    <row r="79" spans="1:11" ht="16.5" thickBot="1" x14ac:dyDescent="0.3">
      <c r="A79" s="34"/>
      <c r="B79" s="37"/>
      <c r="C79" s="31"/>
      <c r="D79" s="31"/>
      <c r="E79" s="31"/>
      <c r="F79" s="31"/>
      <c r="G79" s="8" t="s">
        <v>146</v>
      </c>
      <c r="H79" s="14">
        <v>3</v>
      </c>
    </row>
    <row r="80" spans="1:11" x14ac:dyDescent="0.25">
      <c r="A80" s="34"/>
      <c r="B80" s="37"/>
      <c r="C80" s="31"/>
      <c r="D80" s="31"/>
      <c r="E80" s="31"/>
      <c r="F80" s="31"/>
      <c r="G80" s="39" t="s">
        <v>133</v>
      </c>
      <c r="H80" s="40"/>
    </row>
    <row r="81" spans="1:11" ht="32.25" thickBot="1" x14ac:dyDescent="0.3">
      <c r="A81" s="34"/>
      <c r="B81" s="37"/>
      <c r="C81" s="31"/>
      <c r="D81" s="31"/>
      <c r="E81" s="31"/>
      <c r="F81" s="31"/>
      <c r="G81" s="8" t="s">
        <v>149</v>
      </c>
      <c r="H81" s="14">
        <v>2</v>
      </c>
    </row>
    <row r="82" spans="1:11" x14ac:dyDescent="0.25">
      <c r="A82" s="34"/>
      <c r="B82" s="37"/>
      <c r="C82" s="31"/>
      <c r="D82" s="31"/>
      <c r="E82" s="31"/>
      <c r="F82" s="31"/>
      <c r="G82" s="39" t="s">
        <v>170</v>
      </c>
      <c r="H82" s="40"/>
    </row>
    <row r="83" spans="1:11" ht="47.25" x14ac:dyDescent="0.25">
      <c r="A83" s="34"/>
      <c r="B83" s="37"/>
      <c r="C83" s="31"/>
      <c r="D83" s="31"/>
      <c r="E83" s="31"/>
      <c r="F83" s="31"/>
      <c r="G83" s="8" t="s">
        <v>177</v>
      </c>
      <c r="H83" s="14">
        <v>1</v>
      </c>
    </row>
    <row r="84" spans="1:11" ht="131.25" customHeight="1" thickBot="1" x14ac:dyDescent="0.3">
      <c r="A84" s="34"/>
      <c r="B84" s="37"/>
      <c r="C84" s="32"/>
      <c r="D84" s="32"/>
      <c r="E84" s="32"/>
      <c r="F84" s="32"/>
      <c r="G84" s="41" t="s">
        <v>8</v>
      </c>
      <c r="H84" s="43">
        <f>SUM(H77:H83)</f>
        <v>8</v>
      </c>
    </row>
    <row r="85" spans="1:11" ht="150" customHeight="1" thickBot="1" x14ac:dyDescent="0.3">
      <c r="A85" s="35"/>
      <c r="B85" s="38"/>
      <c r="C85" s="45" t="s">
        <v>207</v>
      </c>
      <c r="D85" s="45"/>
      <c r="E85" s="45"/>
      <c r="F85" s="46"/>
      <c r="G85" s="42"/>
      <c r="H85" s="44"/>
    </row>
    <row r="86" spans="1:11" x14ac:dyDescent="0.25">
      <c r="A86" s="33">
        <v>10</v>
      </c>
      <c r="B86" s="36" t="s">
        <v>248</v>
      </c>
      <c r="C86" s="30" t="s">
        <v>45</v>
      </c>
      <c r="D86" s="30" t="s">
        <v>46</v>
      </c>
      <c r="E86" s="30" t="s">
        <v>47</v>
      </c>
      <c r="F86" s="30" t="s">
        <v>48</v>
      </c>
      <c r="G86" s="39" t="s">
        <v>157</v>
      </c>
      <c r="H86" s="40"/>
    </row>
    <row r="87" spans="1:11" x14ac:dyDescent="0.25">
      <c r="A87" s="34"/>
      <c r="B87" s="37"/>
      <c r="C87" s="31"/>
      <c r="D87" s="31"/>
      <c r="E87" s="31"/>
      <c r="F87" s="31"/>
      <c r="G87" s="8" t="s">
        <v>262</v>
      </c>
      <c r="H87" s="14">
        <v>10</v>
      </c>
      <c r="I87" s="15"/>
    </row>
    <row r="88" spans="1:11" ht="31.5" x14ac:dyDescent="0.25">
      <c r="A88" s="34"/>
      <c r="B88" s="37"/>
      <c r="C88" s="31"/>
      <c r="D88" s="31"/>
      <c r="E88" s="31"/>
      <c r="F88" s="31"/>
      <c r="G88" s="8" t="s">
        <v>158</v>
      </c>
      <c r="H88" s="14">
        <v>15</v>
      </c>
      <c r="K88" s="15"/>
    </row>
    <row r="89" spans="1:11" ht="31.5" x14ac:dyDescent="0.25">
      <c r="A89" s="34"/>
      <c r="B89" s="37"/>
      <c r="C89" s="31"/>
      <c r="D89" s="31"/>
      <c r="E89" s="31"/>
      <c r="F89" s="31"/>
      <c r="G89" s="8" t="s">
        <v>159</v>
      </c>
      <c r="H89" s="14">
        <v>22</v>
      </c>
      <c r="K89" s="15"/>
    </row>
    <row r="90" spans="1:11" ht="47.25" x14ac:dyDescent="0.25">
      <c r="A90" s="34"/>
      <c r="B90" s="37"/>
      <c r="C90" s="31"/>
      <c r="D90" s="31"/>
      <c r="E90" s="31"/>
      <c r="F90" s="31"/>
      <c r="G90" s="8" t="s">
        <v>160</v>
      </c>
      <c r="H90" s="14">
        <v>22</v>
      </c>
      <c r="K90" s="15"/>
    </row>
    <row r="91" spans="1:11" ht="63.75" thickBot="1" x14ac:dyDescent="0.3">
      <c r="A91" s="34"/>
      <c r="B91" s="37"/>
      <c r="C91" s="31"/>
      <c r="D91" s="31"/>
      <c r="E91" s="31"/>
      <c r="F91" s="31"/>
      <c r="G91" s="8" t="s">
        <v>161</v>
      </c>
      <c r="H91" s="14">
        <v>12</v>
      </c>
      <c r="K91" s="15"/>
    </row>
    <row r="92" spans="1:11" x14ac:dyDescent="0.25">
      <c r="A92" s="34"/>
      <c r="B92" s="37"/>
      <c r="C92" s="31"/>
      <c r="D92" s="31"/>
      <c r="E92" s="31"/>
      <c r="F92" s="31"/>
      <c r="G92" s="39" t="s">
        <v>237</v>
      </c>
      <c r="H92" s="40"/>
      <c r="K92" s="15"/>
    </row>
    <row r="93" spans="1:11" ht="31.5" x14ac:dyDescent="0.25">
      <c r="A93" s="34"/>
      <c r="B93" s="37"/>
      <c r="C93" s="31"/>
      <c r="D93" s="31"/>
      <c r="E93" s="31"/>
      <c r="F93" s="31"/>
      <c r="G93" s="8" t="s">
        <v>238</v>
      </c>
      <c r="H93" s="14">
        <v>3</v>
      </c>
      <c r="K93" s="15"/>
    </row>
    <row r="94" spans="1:11" ht="31.5" x14ac:dyDescent="0.25">
      <c r="A94" s="34"/>
      <c r="B94" s="37"/>
      <c r="C94" s="31"/>
      <c r="D94" s="31"/>
      <c r="E94" s="31"/>
      <c r="F94" s="31"/>
      <c r="G94" s="8" t="s">
        <v>239</v>
      </c>
      <c r="H94" s="14">
        <v>2</v>
      </c>
      <c r="K94" s="15"/>
    </row>
    <row r="95" spans="1:11" ht="31.5" x14ac:dyDescent="0.25">
      <c r="A95" s="34"/>
      <c r="B95" s="37"/>
      <c r="C95" s="31"/>
      <c r="D95" s="31"/>
      <c r="E95" s="31"/>
      <c r="F95" s="31"/>
      <c r="G95" s="8" t="s">
        <v>240</v>
      </c>
      <c r="H95" s="14">
        <v>8</v>
      </c>
      <c r="K95" s="15"/>
    </row>
    <row r="96" spans="1:11" ht="31.5" x14ac:dyDescent="0.25">
      <c r="A96" s="34"/>
      <c r="B96" s="37"/>
      <c r="C96" s="31"/>
      <c r="D96" s="31"/>
      <c r="E96" s="31"/>
      <c r="F96" s="31"/>
      <c r="G96" s="8" t="s">
        <v>241</v>
      </c>
      <c r="H96" s="14">
        <v>3</v>
      </c>
      <c r="K96" s="15"/>
    </row>
    <row r="97" spans="1:11" ht="48" thickBot="1" x14ac:dyDescent="0.3">
      <c r="A97" s="34"/>
      <c r="B97" s="37"/>
      <c r="C97" s="31"/>
      <c r="D97" s="31"/>
      <c r="E97" s="31"/>
      <c r="F97" s="31"/>
      <c r="G97" s="8" t="s">
        <v>242</v>
      </c>
      <c r="H97" s="14">
        <v>2</v>
      </c>
      <c r="K97" s="15"/>
    </row>
    <row r="98" spans="1:11" x14ac:dyDescent="0.25">
      <c r="A98" s="34"/>
      <c r="B98" s="37"/>
      <c r="C98" s="31"/>
      <c r="D98" s="31"/>
      <c r="E98" s="31"/>
      <c r="F98" s="31"/>
      <c r="G98" s="39" t="s">
        <v>133</v>
      </c>
      <c r="H98" s="40"/>
    </row>
    <row r="99" spans="1:11" ht="31.5" x14ac:dyDescent="0.25">
      <c r="A99" s="34"/>
      <c r="B99" s="37"/>
      <c r="C99" s="31"/>
      <c r="D99" s="31"/>
      <c r="E99" s="31"/>
      <c r="F99" s="31"/>
      <c r="G99" s="8" t="s">
        <v>134</v>
      </c>
      <c r="H99" s="14">
        <v>16</v>
      </c>
    </row>
    <row r="100" spans="1:11" ht="32.25" thickBot="1" x14ac:dyDescent="0.3">
      <c r="A100" s="34"/>
      <c r="B100" s="37"/>
      <c r="C100" s="31"/>
      <c r="D100" s="31"/>
      <c r="E100" s="31"/>
      <c r="F100" s="31"/>
      <c r="G100" s="8" t="s">
        <v>149</v>
      </c>
      <c r="H100" s="14">
        <v>2</v>
      </c>
    </row>
    <row r="101" spans="1:11" x14ac:dyDescent="0.25">
      <c r="A101" s="34"/>
      <c r="B101" s="37"/>
      <c r="C101" s="31"/>
      <c r="D101" s="31"/>
      <c r="E101" s="31"/>
      <c r="F101" s="31"/>
      <c r="G101" s="39" t="s">
        <v>170</v>
      </c>
      <c r="H101" s="40"/>
    </row>
    <row r="102" spans="1:11" ht="47.25" x14ac:dyDescent="0.25">
      <c r="A102" s="34"/>
      <c r="B102" s="37"/>
      <c r="C102" s="31"/>
      <c r="D102" s="31"/>
      <c r="E102" s="31"/>
      <c r="F102" s="31"/>
      <c r="G102" s="8" t="s">
        <v>177</v>
      </c>
      <c r="H102" s="14">
        <v>1</v>
      </c>
    </row>
    <row r="103" spans="1:11" ht="16.5" thickBot="1" x14ac:dyDescent="0.3">
      <c r="A103" s="34"/>
      <c r="B103" s="37"/>
      <c r="C103" s="32"/>
      <c r="D103" s="32"/>
      <c r="E103" s="32"/>
      <c r="F103" s="32"/>
      <c r="G103" s="41" t="s">
        <v>8</v>
      </c>
      <c r="H103" s="43">
        <f>SUM(H87:H91,H93:H97,H99:H100,H102:H102)</f>
        <v>118</v>
      </c>
    </row>
    <row r="104" spans="1:11" ht="150" customHeight="1" thickBot="1" x14ac:dyDescent="0.3">
      <c r="A104" s="35"/>
      <c r="B104" s="38"/>
      <c r="C104" s="45" t="s">
        <v>206</v>
      </c>
      <c r="D104" s="45"/>
      <c r="E104" s="45"/>
      <c r="F104" s="46"/>
      <c r="G104" s="42"/>
      <c r="H104" s="44"/>
    </row>
    <row r="105" spans="1:11" x14ac:dyDescent="0.25">
      <c r="A105" s="33">
        <v>11</v>
      </c>
      <c r="B105" s="36" t="s">
        <v>253</v>
      </c>
      <c r="C105" s="30" t="s">
        <v>49</v>
      </c>
      <c r="D105" s="30" t="s">
        <v>50</v>
      </c>
      <c r="E105" s="30" t="s">
        <v>51</v>
      </c>
      <c r="F105" s="30" t="s">
        <v>52</v>
      </c>
      <c r="G105" s="39" t="s">
        <v>133</v>
      </c>
      <c r="H105" s="40"/>
    </row>
    <row r="106" spans="1:11" ht="32.25" thickBot="1" x14ac:dyDescent="0.3">
      <c r="A106" s="34"/>
      <c r="B106" s="37"/>
      <c r="C106" s="31"/>
      <c r="D106" s="31"/>
      <c r="E106" s="31"/>
      <c r="F106" s="31"/>
      <c r="G106" s="8" t="s">
        <v>147</v>
      </c>
      <c r="H106" s="14">
        <v>4</v>
      </c>
    </row>
    <row r="107" spans="1:11" x14ac:dyDescent="0.25">
      <c r="A107" s="34"/>
      <c r="B107" s="37"/>
      <c r="C107" s="31"/>
      <c r="D107" s="31"/>
      <c r="E107" s="31"/>
      <c r="F107" s="31"/>
      <c r="G107" s="39" t="s">
        <v>170</v>
      </c>
      <c r="H107" s="40"/>
    </row>
    <row r="108" spans="1:11" ht="47.25" x14ac:dyDescent="0.25">
      <c r="A108" s="34"/>
      <c r="B108" s="37"/>
      <c r="C108" s="31"/>
      <c r="D108" s="31"/>
      <c r="E108" s="31"/>
      <c r="F108" s="31"/>
      <c r="G108" s="8" t="s">
        <v>175</v>
      </c>
      <c r="H108" s="14">
        <v>2</v>
      </c>
    </row>
    <row r="109" spans="1:11" ht="16.5" thickBot="1" x14ac:dyDescent="0.3">
      <c r="A109" s="34"/>
      <c r="B109" s="37"/>
      <c r="C109" s="32"/>
      <c r="D109" s="32"/>
      <c r="E109" s="32"/>
      <c r="F109" s="32"/>
      <c r="G109" s="41" t="s">
        <v>8</v>
      </c>
      <c r="H109" s="43">
        <f>SUM(H106:H106,H108:H108)</f>
        <v>6</v>
      </c>
    </row>
    <row r="110" spans="1:11" ht="150" customHeight="1" thickBot="1" x14ac:dyDescent="0.3">
      <c r="A110" s="35"/>
      <c r="B110" s="38"/>
      <c r="C110" s="45" t="s">
        <v>205</v>
      </c>
      <c r="D110" s="45"/>
      <c r="E110" s="45"/>
      <c r="F110" s="46"/>
      <c r="G110" s="42"/>
      <c r="H110" s="44"/>
    </row>
    <row r="111" spans="1:11" x14ac:dyDescent="0.25">
      <c r="A111" s="33">
        <v>12</v>
      </c>
      <c r="B111" s="36" t="s">
        <v>253</v>
      </c>
      <c r="C111" s="30" t="s">
        <v>53</v>
      </c>
      <c r="D111" s="30" t="s">
        <v>54</v>
      </c>
      <c r="E111" s="30" t="s">
        <v>55</v>
      </c>
      <c r="F111" s="30" t="s">
        <v>56</v>
      </c>
      <c r="G111" s="39" t="s">
        <v>125</v>
      </c>
      <c r="H111" s="40"/>
    </row>
    <row r="112" spans="1:11" ht="63.75" thickBot="1" x14ac:dyDescent="0.3">
      <c r="A112" s="34"/>
      <c r="B112" s="37"/>
      <c r="C112" s="31"/>
      <c r="D112" s="31"/>
      <c r="E112" s="31"/>
      <c r="F112" s="31"/>
      <c r="G112" s="8" t="s">
        <v>139</v>
      </c>
      <c r="H112" s="14">
        <v>1</v>
      </c>
    </row>
    <row r="113" spans="1:11" x14ac:dyDescent="0.25">
      <c r="A113" s="34"/>
      <c r="B113" s="37"/>
      <c r="C113" s="31"/>
      <c r="D113" s="31"/>
      <c r="E113" s="31"/>
      <c r="F113" s="31"/>
      <c r="G113" s="39" t="s">
        <v>132</v>
      </c>
      <c r="H113" s="40"/>
    </row>
    <row r="114" spans="1:11" ht="16.5" thickBot="1" x14ac:dyDescent="0.3">
      <c r="A114" s="34"/>
      <c r="B114" s="37"/>
      <c r="C114" s="31"/>
      <c r="D114" s="31"/>
      <c r="E114" s="31"/>
      <c r="F114" s="31"/>
      <c r="G114" s="8" t="s">
        <v>131</v>
      </c>
      <c r="H114" s="14">
        <v>2</v>
      </c>
      <c r="K114" s="15"/>
    </row>
    <row r="115" spans="1:11" x14ac:dyDescent="0.25">
      <c r="A115" s="34"/>
      <c r="B115" s="37"/>
      <c r="C115" s="31"/>
      <c r="D115" s="31"/>
      <c r="E115" s="31"/>
      <c r="F115" s="31"/>
      <c r="G115" s="39" t="s">
        <v>170</v>
      </c>
      <c r="H115" s="40"/>
    </row>
    <row r="116" spans="1:11" ht="31.5" x14ac:dyDescent="0.25">
      <c r="A116" s="34"/>
      <c r="B116" s="37"/>
      <c r="C116" s="31"/>
      <c r="D116" s="31"/>
      <c r="E116" s="31"/>
      <c r="F116" s="31"/>
      <c r="G116" s="8" t="s">
        <v>171</v>
      </c>
      <c r="H116" s="14">
        <v>2</v>
      </c>
      <c r="K116" s="15"/>
    </row>
    <row r="117" spans="1:11" ht="16.5" thickBot="1" x14ac:dyDescent="0.3">
      <c r="A117" s="34"/>
      <c r="B117" s="37"/>
      <c r="C117" s="32"/>
      <c r="D117" s="32"/>
      <c r="E117" s="32"/>
      <c r="F117" s="32"/>
      <c r="G117" s="41" t="s">
        <v>8</v>
      </c>
      <c r="H117" s="43">
        <f>SUM(H112:H112,H114:H114,H116:H116)</f>
        <v>5</v>
      </c>
    </row>
    <row r="118" spans="1:11" ht="150" customHeight="1" thickBot="1" x14ac:dyDescent="0.3">
      <c r="A118" s="35"/>
      <c r="B118" s="38"/>
      <c r="C118" s="45" t="s">
        <v>204</v>
      </c>
      <c r="D118" s="45"/>
      <c r="E118" s="45"/>
      <c r="F118" s="46"/>
      <c r="G118" s="42"/>
      <c r="H118" s="44"/>
    </row>
    <row r="119" spans="1:11" x14ac:dyDescent="0.25">
      <c r="A119" s="33">
        <v>13</v>
      </c>
      <c r="B119" s="36" t="s">
        <v>250</v>
      </c>
      <c r="C119" s="30" t="s">
        <v>57</v>
      </c>
      <c r="D119" s="30" t="s">
        <v>58</v>
      </c>
      <c r="E119" s="30" t="s">
        <v>59</v>
      </c>
      <c r="F119" s="30" t="s">
        <v>60</v>
      </c>
      <c r="G119" s="39" t="s">
        <v>133</v>
      </c>
      <c r="H119" s="40"/>
    </row>
    <row r="120" spans="1:11" ht="31.5" x14ac:dyDescent="0.25">
      <c r="A120" s="34"/>
      <c r="B120" s="37"/>
      <c r="C120" s="31"/>
      <c r="D120" s="31"/>
      <c r="E120" s="31"/>
      <c r="F120" s="31"/>
      <c r="G120" s="8" t="s">
        <v>162</v>
      </c>
      <c r="H120" s="14">
        <v>18</v>
      </c>
      <c r="K120" s="15"/>
    </row>
    <row r="121" spans="1:11" ht="31.5" x14ac:dyDescent="0.25">
      <c r="A121" s="34"/>
      <c r="B121" s="37"/>
      <c r="C121" s="31"/>
      <c r="D121" s="31"/>
      <c r="E121" s="31"/>
      <c r="F121" s="31"/>
      <c r="G121" s="8" t="s">
        <v>149</v>
      </c>
      <c r="H121" s="14">
        <v>2</v>
      </c>
    </row>
    <row r="122" spans="1:11" ht="47.25" x14ac:dyDescent="0.25">
      <c r="A122" s="34"/>
      <c r="B122" s="37"/>
      <c r="C122" s="31"/>
      <c r="D122" s="31"/>
      <c r="E122" s="31"/>
      <c r="F122" s="31"/>
      <c r="G122" s="8" t="s">
        <v>183</v>
      </c>
      <c r="H122" s="14">
        <v>6</v>
      </c>
    </row>
    <row r="123" spans="1:11" ht="63.75" thickBot="1" x14ac:dyDescent="0.3">
      <c r="A123" s="34"/>
      <c r="B123" s="37"/>
      <c r="C123" s="31"/>
      <c r="D123" s="31"/>
      <c r="E123" s="31"/>
      <c r="F123" s="31"/>
      <c r="G123" s="8" t="s">
        <v>165</v>
      </c>
      <c r="H123" s="14">
        <v>1</v>
      </c>
      <c r="K123" s="15"/>
    </row>
    <row r="124" spans="1:11" x14ac:dyDescent="0.25">
      <c r="A124" s="34"/>
      <c r="B124" s="37"/>
      <c r="C124" s="31"/>
      <c r="D124" s="31"/>
      <c r="E124" s="31"/>
      <c r="F124" s="31"/>
      <c r="G124" s="39" t="s">
        <v>170</v>
      </c>
      <c r="H124" s="40"/>
    </row>
    <row r="125" spans="1:11" ht="63" x14ac:dyDescent="0.25">
      <c r="A125" s="34"/>
      <c r="B125" s="37"/>
      <c r="C125" s="31"/>
      <c r="D125" s="31"/>
      <c r="E125" s="31"/>
      <c r="F125" s="31"/>
      <c r="G125" s="8" t="s">
        <v>172</v>
      </c>
      <c r="H125" s="14">
        <v>1</v>
      </c>
      <c r="K125" s="15"/>
    </row>
    <row r="126" spans="1:11" ht="31.5" x14ac:dyDescent="0.25">
      <c r="A126" s="34"/>
      <c r="B126" s="37"/>
      <c r="C126" s="31"/>
      <c r="D126" s="31"/>
      <c r="E126" s="31"/>
      <c r="F126" s="31"/>
      <c r="G126" s="8" t="s">
        <v>173</v>
      </c>
      <c r="H126" s="14">
        <v>1</v>
      </c>
      <c r="K126" s="15"/>
    </row>
    <row r="127" spans="1:11" ht="47.25" x14ac:dyDescent="0.25">
      <c r="A127" s="34"/>
      <c r="B127" s="37"/>
      <c r="C127" s="31"/>
      <c r="D127" s="31"/>
      <c r="E127" s="31"/>
      <c r="F127" s="31"/>
      <c r="G127" s="13" t="s">
        <v>174</v>
      </c>
      <c r="H127" s="16">
        <v>8</v>
      </c>
      <c r="K127" s="15"/>
    </row>
    <row r="128" spans="1:11" ht="48" thickBot="1" x14ac:dyDescent="0.3">
      <c r="A128" s="34"/>
      <c r="B128" s="37"/>
      <c r="C128" s="31"/>
      <c r="D128" s="31"/>
      <c r="E128" s="31"/>
      <c r="F128" s="31"/>
      <c r="G128" s="8" t="s">
        <v>177</v>
      </c>
      <c r="H128" s="14">
        <v>1</v>
      </c>
    </row>
    <row r="129" spans="1:11" x14ac:dyDescent="0.25">
      <c r="A129" s="34"/>
      <c r="B129" s="37"/>
      <c r="C129" s="31"/>
      <c r="D129" s="31"/>
      <c r="E129" s="31"/>
      <c r="F129" s="31"/>
      <c r="G129" s="39" t="s">
        <v>180</v>
      </c>
      <c r="H129" s="40"/>
    </row>
    <row r="130" spans="1:11" ht="47.25" x14ac:dyDescent="0.25">
      <c r="A130" s="34"/>
      <c r="B130" s="37"/>
      <c r="C130" s="31"/>
      <c r="D130" s="31"/>
      <c r="E130" s="31"/>
      <c r="F130" s="31"/>
      <c r="G130" s="8" t="s">
        <v>181</v>
      </c>
      <c r="H130" s="14">
        <v>22</v>
      </c>
      <c r="K130" s="15"/>
    </row>
    <row r="131" spans="1:11" ht="16.5" thickBot="1" x14ac:dyDescent="0.3">
      <c r="A131" s="34"/>
      <c r="B131" s="37"/>
      <c r="C131" s="32"/>
      <c r="D131" s="32"/>
      <c r="E131" s="32"/>
      <c r="F131" s="32"/>
      <c r="G131" s="41" t="s">
        <v>8</v>
      </c>
      <c r="H131" s="43">
        <f>SUM(H130,H125:H128,H120:H123)</f>
        <v>60</v>
      </c>
    </row>
    <row r="132" spans="1:11" ht="150" customHeight="1" thickBot="1" x14ac:dyDescent="0.3">
      <c r="A132" s="35"/>
      <c r="B132" s="38"/>
      <c r="C132" s="45" t="s">
        <v>203</v>
      </c>
      <c r="D132" s="45"/>
      <c r="E132" s="45"/>
      <c r="F132" s="46"/>
      <c r="G132" s="42"/>
      <c r="H132" s="44"/>
    </row>
    <row r="133" spans="1:11" x14ac:dyDescent="0.25">
      <c r="A133" s="33">
        <v>14</v>
      </c>
      <c r="B133" s="36" t="s">
        <v>250</v>
      </c>
      <c r="C133" s="30" t="s">
        <v>61</v>
      </c>
      <c r="D133" s="30" t="s">
        <v>62</v>
      </c>
      <c r="E133" s="30" t="s">
        <v>63</v>
      </c>
      <c r="F133" s="30" t="s">
        <v>64</v>
      </c>
      <c r="G133" s="39" t="s">
        <v>132</v>
      </c>
      <c r="H133" s="40"/>
    </row>
    <row r="134" spans="1:11" ht="16.5" thickBot="1" x14ac:dyDescent="0.3">
      <c r="A134" s="34"/>
      <c r="B134" s="37"/>
      <c r="C134" s="31"/>
      <c r="D134" s="31"/>
      <c r="E134" s="31"/>
      <c r="F134" s="31"/>
      <c r="G134" s="8" t="s">
        <v>144</v>
      </c>
      <c r="H134" s="14">
        <v>2</v>
      </c>
      <c r="I134" s="17"/>
      <c r="J134" s="17"/>
      <c r="K134" s="17"/>
    </row>
    <row r="135" spans="1:11" x14ac:dyDescent="0.25">
      <c r="A135" s="34"/>
      <c r="B135" s="37"/>
      <c r="C135" s="31"/>
      <c r="D135" s="31"/>
      <c r="E135" s="31"/>
      <c r="F135" s="31"/>
      <c r="G135" s="39" t="s">
        <v>133</v>
      </c>
      <c r="H135" s="40"/>
      <c r="I135" s="17"/>
      <c r="J135" s="17"/>
      <c r="K135" s="17"/>
    </row>
    <row r="136" spans="1:11" ht="31.5" x14ac:dyDescent="0.25">
      <c r="A136" s="34"/>
      <c r="B136" s="37"/>
      <c r="C136" s="31"/>
      <c r="D136" s="31"/>
      <c r="E136" s="31"/>
      <c r="F136" s="31"/>
      <c r="G136" s="8" t="s">
        <v>134</v>
      </c>
      <c r="H136" s="14">
        <v>2</v>
      </c>
      <c r="I136" s="17"/>
      <c r="J136" s="17"/>
      <c r="K136" s="17"/>
    </row>
    <row r="137" spans="1:11" ht="120" customHeight="1" thickBot="1" x14ac:dyDescent="0.3">
      <c r="A137" s="34"/>
      <c r="B137" s="37"/>
      <c r="C137" s="32"/>
      <c r="D137" s="32"/>
      <c r="E137" s="32"/>
      <c r="F137" s="32"/>
      <c r="G137" s="41" t="s">
        <v>8</v>
      </c>
      <c r="H137" s="43">
        <f>SUM(H134:H136)</f>
        <v>4</v>
      </c>
    </row>
    <row r="138" spans="1:11" ht="150" customHeight="1" thickBot="1" x14ac:dyDescent="0.3">
      <c r="A138" s="35"/>
      <c r="B138" s="38"/>
      <c r="C138" s="45" t="s">
        <v>202</v>
      </c>
      <c r="D138" s="45"/>
      <c r="E138" s="45"/>
      <c r="F138" s="46"/>
      <c r="G138" s="42"/>
      <c r="H138" s="44"/>
    </row>
    <row r="139" spans="1:11" x14ac:dyDescent="0.25">
      <c r="A139" s="33">
        <v>15</v>
      </c>
      <c r="B139" s="36" t="s">
        <v>250</v>
      </c>
      <c r="C139" s="30" t="s">
        <v>65</v>
      </c>
      <c r="D139" s="30" t="s">
        <v>66</v>
      </c>
      <c r="E139" s="30" t="s">
        <v>67</v>
      </c>
      <c r="F139" s="30" t="s">
        <v>68</v>
      </c>
      <c r="G139" s="39" t="s">
        <v>133</v>
      </c>
      <c r="H139" s="40"/>
    </row>
    <row r="140" spans="1:11" ht="32.25" thickBot="1" x14ac:dyDescent="0.3">
      <c r="A140" s="34"/>
      <c r="B140" s="37"/>
      <c r="C140" s="31"/>
      <c r="D140" s="31"/>
      <c r="E140" s="31"/>
      <c r="F140" s="31"/>
      <c r="G140" s="8" t="s">
        <v>147</v>
      </c>
      <c r="H140" s="14">
        <v>4</v>
      </c>
    </row>
    <row r="141" spans="1:11" x14ac:dyDescent="0.25">
      <c r="A141" s="34"/>
      <c r="B141" s="37"/>
      <c r="C141" s="31"/>
      <c r="D141" s="31"/>
      <c r="E141" s="31"/>
      <c r="F141" s="31"/>
      <c r="G141" s="39" t="s">
        <v>170</v>
      </c>
      <c r="H141" s="40"/>
    </row>
    <row r="142" spans="1:11" ht="47.25" x14ac:dyDescent="0.25">
      <c r="A142" s="34"/>
      <c r="B142" s="37"/>
      <c r="C142" s="31"/>
      <c r="D142" s="31"/>
      <c r="E142" s="31"/>
      <c r="F142" s="31"/>
      <c r="G142" s="8" t="s">
        <v>175</v>
      </c>
      <c r="H142" s="14">
        <v>2</v>
      </c>
    </row>
    <row r="143" spans="1:11" ht="74.25" customHeight="1" thickBot="1" x14ac:dyDescent="0.3">
      <c r="A143" s="34"/>
      <c r="B143" s="37"/>
      <c r="C143" s="32"/>
      <c r="D143" s="32"/>
      <c r="E143" s="32"/>
      <c r="F143" s="32"/>
      <c r="G143" s="41" t="s">
        <v>8</v>
      </c>
      <c r="H143" s="43">
        <f>SUM(H140:H140,H142:H142)</f>
        <v>6</v>
      </c>
    </row>
    <row r="144" spans="1:11" ht="150" customHeight="1" thickBot="1" x14ac:dyDescent="0.3">
      <c r="A144" s="35"/>
      <c r="B144" s="38"/>
      <c r="C144" s="45" t="s">
        <v>201</v>
      </c>
      <c r="D144" s="45"/>
      <c r="E144" s="45"/>
      <c r="F144" s="46"/>
      <c r="G144" s="42"/>
      <c r="H144" s="44"/>
    </row>
    <row r="145" spans="1:11" x14ac:dyDescent="0.25">
      <c r="A145" s="33">
        <v>16</v>
      </c>
      <c r="B145" s="36" t="s">
        <v>248</v>
      </c>
      <c r="C145" s="30" t="s">
        <v>69</v>
      </c>
      <c r="D145" s="30" t="s">
        <v>70</v>
      </c>
      <c r="E145" s="30" t="s">
        <v>71</v>
      </c>
      <c r="F145" s="30" t="s">
        <v>72</v>
      </c>
      <c r="G145" s="39" t="s">
        <v>132</v>
      </c>
      <c r="H145" s="40"/>
    </row>
    <row r="146" spans="1:11" ht="16.5" thickBot="1" x14ac:dyDescent="0.3">
      <c r="A146" s="34"/>
      <c r="B146" s="37"/>
      <c r="C146" s="31"/>
      <c r="D146" s="31"/>
      <c r="E146" s="31"/>
      <c r="F146" s="31"/>
      <c r="G146" s="8" t="s">
        <v>131</v>
      </c>
      <c r="H146" s="14">
        <v>2</v>
      </c>
    </row>
    <row r="147" spans="1:11" x14ac:dyDescent="0.25">
      <c r="A147" s="34"/>
      <c r="B147" s="37"/>
      <c r="C147" s="31"/>
      <c r="D147" s="31"/>
      <c r="E147" s="31"/>
      <c r="F147" s="31"/>
      <c r="G147" s="39" t="s">
        <v>133</v>
      </c>
      <c r="H147" s="40"/>
    </row>
    <row r="148" spans="1:11" ht="31.5" x14ac:dyDescent="0.25">
      <c r="A148" s="34"/>
      <c r="B148" s="37"/>
      <c r="C148" s="31"/>
      <c r="D148" s="31"/>
      <c r="E148" s="31"/>
      <c r="F148" s="31"/>
      <c r="G148" s="8" t="s">
        <v>147</v>
      </c>
      <c r="H148" s="14">
        <v>4</v>
      </c>
    </row>
    <row r="149" spans="1:11" ht="31.5" x14ac:dyDescent="0.25">
      <c r="A149" s="34"/>
      <c r="B149" s="37"/>
      <c r="C149" s="31"/>
      <c r="D149" s="31"/>
      <c r="E149" s="31"/>
      <c r="F149" s="31"/>
      <c r="G149" s="8" t="s">
        <v>149</v>
      </c>
      <c r="H149" s="14">
        <v>2</v>
      </c>
    </row>
    <row r="150" spans="1:11" ht="63" x14ac:dyDescent="0.25">
      <c r="A150" s="34"/>
      <c r="B150" s="37"/>
      <c r="C150" s="31"/>
      <c r="D150" s="31"/>
      <c r="E150" s="31"/>
      <c r="F150" s="31"/>
      <c r="G150" s="8" t="s">
        <v>164</v>
      </c>
      <c r="H150" s="14">
        <v>5</v>
      </c>
      <c r="K150" s="15"/>
    </row>
    <row r="151" spans="1:11" ht="63.75" thickBot="1" x14ac:dyDescent="0.3">
      <c r="A151" s="34"/>
      <c r="B151" s="37"/>
      <c r="C151" s="31"/>
      <c r="D151" s="31"/>
      <c r="E151" s="31"/>
      <c r="F151" s="31"/>
      <c r="G151" s="8" t="s">
        <v>165</v>
      </c>
      <c r="H151" s="14">
        <v>1</v>
      </c>
    </row>
    <row r="152" spans="1:11" x14ac:dyDescent="0.25">
      <c r="A152" s="34"/>
      <c r="B152" s="37"/>
      <c r="C152" s="31"/>
      <c r="D152" s="31"/>
      <c r="E152" s="31"/>
      <c r="F152" s="31"/>
      <c r="G152" s="39" t="s">
        <v>170</v>
      </c>
      <c r="H152" s="40"/>
    </row>
    <row r="153" spans="1:11" ht="31.5" x14ac:dyDescent="0.25">
      <c r="A153" s="34"/>
      <c r="B153" s="37"/>
      <c r="C153" s="31"/>
      <c r="D153" s="31"/>
      <c r="E153" s="31"/>
      <c r="F153" s="31"/>
      <c r="G153" s="8" t="s">
        <v>171</v>
      </c>
      <c r="H153" s="14">
        <v>2</v>
      </c>
    </row>
    <row r="154" spans="1:11" ht="63" x14ac:dyDescent="0.25">
      <c r="A154" s="34"/>
      <c r="B154" s="37"/>
      <c r="C154" s="31"/>
      <c r="D154" s="31"/>
      <c r="E154" s="31"/>
      <c r="F154" s="31"/>
      <c r="G154" s="8" t="s">
        <v>172</v>
      </c>
      <c r="H154" s="14">
        <v>1</v>
      </c>
    </row>
    <row r="155" spans="1:11" ht="31.5" x14ac:dyDescent="0.25">
      <c r="A155" s="34"/>
      <c r="B155" s="37"/>
      <c r="C155" s="31"/>
      <c r="D155" s="31"/>
      <c r="E155" s="31"/>
      <c r="F155" s="31"/>
      <c r="G155" s="8" t="s">
        <v>173</v>
      </c>
      <c r="H155" s="14">
        <v>1</v>
      </c>
    </row>
    <row r="156" spans="1:11" ht="47.25" x14ac:dyDescent="0.25">
      <c r="A156" s="34"/>
      <c r="B156" s="37"/>
      <c r="C156" s="31"/>
      <c r="D156" s="31"/>
      <c r="E156" s="31"/>
      <c r="F156" s="31"/>
      <c r="G156" s="8" t="s">
        <v>175</v>
      </c>
      <c r="H156" s="14">
        <v>2</v>
      </c>
    </row>
    <row r="157" spans="1:11" ht="47.25" x14ac:dyDescent="0.25">
      <c r="A157" s="34"/>
      <c r="B157" s="37"/>
      <c r="C157" s="31"/>
      <c r="D157" s="31"/>
      <c r="E157" s="31"/>
      <c r="F157" s="31"/>
      <c r="G157" s="8" t="s">
        <v>177</v>
      </c>
      <c r="H157" s="14">
        <v>1</v>
      </c>
    </row>
    <row r="158" spans="1:11" ht="16.5" thickBot="1" x14ac:dyDescent="0.3">
      <c r="A158" s="34"/>
      <c r="B158" s="37"/>
      <c r="C158" s="32"/>
      <c r="D158" s="32"/>
      <c r="E158" s="32"/>
      <c r="F158" s="32"/>
      <c r="G158" s="41" t="s">
        <v>8</v>
      </c>
      <c r="H158" s="43">
        <f>SUM(H146:H146,H148:H151,H153:H157)</f>
        <v>21</v>
      </c>
    </row>
    <row r="159" spans="1:11" ht="150" customHeight="1" thickBot="1" x14ac:dyDescent="0.3">
      <c r="A159" s="35"/>
      <c r="B159" s="38"/>
      <c r="C159" s="45" t="s">
        <v>200</v>
      </c>
      <c r="D159" s="45"/>
      <c r="E159" s="45"/>
      <c r="F159" s="46"/>
      <c r="G159" s="42"/>
      <c r="H159" s="44"/>
    </row>
    <row r="160" spans="1:11" x14ac:dyDescent="0.25">
      <c r="A160" s="33">
        <v>17</v>
      </c>
      <c r="B160" s="36" t="s">
        <v>252</v>
      </c>
      <c r="C160" s="30" t="s">
        <v>73</v>
      </c>
      <c r="D160" s="30" t="s">
        <v>74</v>
      </c>
      <c r="E160" s="30" t="s">
        <v>75</v>
      </c>
      <c r="F160" s="30" t="s">
        <v>76</v>
      </c>
      <c r="G160" s="39" t="s">
        <v>133</v>
      </c>
      <c r="H160" s="40"/>
    </row>
    <row r="161" spans="1:11" ht="31.5" x14ac:dyDescent="0.25">
      <c r="A161" s="34"/>
      <c r="B161" s="37"/>
      <c r="C161" s="31"/>
      <c r="D161" s="31"/>
      <c r="E161" s="31"/>
      <c r="F161" s="31"/>
      <c r="G161" s="8" t="s">
        <v>148</v>
      </c>
      <c r="H161" s="14">
        <v>5</v>
      </c>
      <c r="K161" s="15"/>
    </row>
    <row r="162" spans="1:11" ht="32.25" thickBot="1" x14ac:dyDescent="0.3">
      <c r="A162" s="34"/>
      <c r="B162" s="37"/>
      <c r="C162" s="31"/>
      <c r="D162" s="31"/>
      <c r="E162" s="31"/>
      <c r="F162" s="31"/>
      <c r="G162" s="8" t="s">
        <v>149</v>
      </c>
      <c r="H162" s="14">
        <v>2</v>
      </c>
    </row>
    <row r="163" spans="1:11" x14ac:dyDescent="0.25">
      <c r="A163" s="34"/>
      <c r="B163" s="37"/>
      <c r="C163" s="31"/>
      <c r="D163" s="31"/>
      <c r="E163" s="31"/>
      <c r="F163" s="31"/>
      <c r="G163" s="39" t="s">
        <v>170</v>
      </c>
      <c r="H163" s="40"/>
    </row>
    <row r="164" spans="1:11" ht="47.25" x14ac:dyDescent="0.25">
      <c r="A164" s="34"/>
      <c r="B164" s="37"/>
      <c r="C164" s="31"/>
      <c r="D164" s="31"/>
      <c r="E164" s="31"/>
      <c r="F164" s="31"/>
      <c r="G164" s="8" t="s">
        <v>176</v>
      </c>
      <c r="H164" s="14">
        <v>3</v>
      </c>
      <c r="K164" s="15"/>
    </row>
    <row r="165" spans="1:11" ht="47.25" x14ac:dyDescent="0.25">
      <c r="A165" s="34"/>
      <c r="B165" s="37"/>
      <c r="C165" s="31"/>
      <c r="D165" s="31"/>
      <c r="E165" s="31"/>
      <c r="F165" s="31"/>
      <c r="G165" s="8" t="s">
        <v>177</v>
      </c>
      <c r="H165" s="14">
        <v>1</v>
      </c>
    </row>
    <row r="166" spans="1:11" ht="16.5" thickBot="1" x14ac:dyDescent="0.3">
      <c r="A166" s="34"/>
      <c r="B166" s="37"/>
      <c r="C166" s="32"/>
      <c r="D166" s="32"/>
      <c r="E166" s="32"/>
      <c r="F166" s="32"/>
      <c r="G166" s="41" t="s">
        <v>8</v>
      </c>
      <c r="H166" s="43">
        <f>SUM(H161:H162,H164:H165)</f>
        <v>11</v>
      </c>
    </row>
    <row r="167" spans="1:11" ht="150" customHeight="1" thickBot="1" x14ac:dyDescent="0.3">
      <c r="A167" s="35"/>
      <c r="B167" s="38"/>
      <c r="C167" s="45" t="s">
        <v>199</v>
      </c>
      <c r="D167" s="45"/>
      <c r="E167" s="45"/>
      <c r="F167" s="46"/>
      <c r="G167" s="42"/>
      <c r="H167" s="44"/>
    </row>
    <row r="168" spans="1:11" x14ac:dyDescent="0.25">
      <c r="A168" s="33">
        <v>18</v>
      </c>
      <c r="B168" s="36" t="s">
        <v>252</v>
      </c>
      <c r="C168" s="30" t="s">
        <v>77</v>
      </c>
      <c r="D168" s="30" t="s">
        <v>78</v>
      </c>
      <c r="E168" s="30" t="s">
        <v>79</v>
      </c>
      <c r="F168" s="30" t="s">
        <v>80</v>
      </c>
      <c r="G168" s="39" t="s">
        <v>133</v>
      </c>
      <c r="H168" s="40"/>
    </row>
    <row r="169" spans="1:11" ht="31.5" x14ac:dyDescent="0.25">
      <c r="A169" s="34"/>
      <c r="B169" s="37"/>
      <c r="C169" s="31"/>
      <c r="D169" s="31"/>
      <c r="E169" s="31"/>
      <c r="F169" s="31"/>
      <c r="G169" s="8" t="s">
        <v>148</v>
      </c>
      <c r="H169" s="14">
        <v>5</v>
      </c>
    </row>
    <row r="170" spans="1:11" ht="31.5" x14ac:dyDescent="0.25">
      <c r="A170" s="34"/>
      <c r="B170" s="37"/>
      <c r="C170" s="31"/>
      <c r="D170" s="31"/>
      <c r="E170" s="31"/>
      <c r="F170" s="31"/>
      <c r="G170" s="8" t="s">
        <v>149</v>
      </c>
      <c r="H170" s="14">
        <v>2</v>
      </c>
    </row>
    <row r="171" spans="1:11" ht="31.5" x14ac:dyDescent="0.25">
      <c r="A171" s="34"/>
      <c r="B171" s="37"/>
      <c r="C171" s="31"/>
      <c r="D171" s="31"/>
      <c r="E171" s="31"/>
      <c r="F171" s="31"/>
      <c r="G171" s="8" t="s">
        <v>163</v>
      </c>
      <c r="H171" s="14">
        <v>4</v>
      </c>
      <c r="K171" s="15"/>
    </row>
    <row r="172" spans="1:11" ht="63.75" thickBot="1" x14ac:dyDescent="0.3">
      <c r="A172" s="34"/>
      <c r="B172" s="37"/>
      <c r="C172" s="31"/>
      <c r="D172" s="31"/>
      <c r="E172" s="31"/>
      <c r="F172" s="31"/>
      <c r="G172" s="8" t="s">
        <v>165</v>
      </c>
      <c r="H172" s="14">
        <v>4</v>
      </c>
    </row>
    <row r="173" spans="1:11" x14ac:dyDescent="0.25">
      <c r="A173" s="34"/>
      <c r="B173" s="37"/>
      <c r="C173" s="31"/>
      <c r="D173" s="31"/>
      <c r="E173" s="31"/>
      <c r="F173" s="31"/>
      <c r="G173" s="39" t="s">
        <v>170</v>
      </c>
      <c r="H173" s="40"/>
    </row>
    <row r="174" spans="1:11" ht="63" x14ac:dyDescent="0.25">
      <c r="A174" s="34"/>
      <c r="B174" s="37"/>
      <c r="C174" s="31"/>
      <c r="D174" s="31"/>
      <c r="E174" s="31"/>
      <c r="F174" s="31"/>
      <c r="G174" s="8" t="s">
        <v>172</v>
      </c>
      <c r="H174" s="14">
        <v>2</v>
      </c>
    </row>
    <row r="175" spans="1:11" ht="31.5" x14ac:dyDescent="0.25">
      <c r="A175" s="34"/>
      <c r="B175" s="37"/>
      <c r="C175" s="31"/>
      <c r="D175" s="31"/>
      <c r="E175" s="31"/>
      <c r="F175" s="31"/>
      <c r="G175" s="8" t="s">
        <v>173</v>
      </c>
      <c r="H175" s="14">
        <v>2</v>
      </c>
    </row>
    <row r="176" spans="1:11" ht="47.25" x14ac:dyDescent="0.25">
      <c r="A176" s="34"/>
      <c r="B176" s="37"/>
      <c r="C176" s="31"/>
      <c r="D176" s="31"/>
      <c r="E176" s="31"/>
      <c r="F176" s="31"/>
      <c r="G176" s="8" t="s">
        <v>176</v>
      </c>
      <c r="H176" s="14">
        <v>3</v>
      </c>
    </row>
    <row r="177" spans="1:11" ht="47.25" x14ac:dyDescent="0.25">
      <c r="A177" s="34"/>
      <c r="B177" s="37"/>
      <c r="C177" s="31"/>
      <c r="D177" s="31"/>
      <c r="E177" s="31"/>
      <c r="F177" s="31"/>
      <c r="G177" s="8" t="s">
        <v>177</v>
      </c>
      <c r="H177" s="14">
        <v>1</v>
      </c>
    </row>
    <row r="178" spans="1:11" ht="16.5" thickBot="1" x14ac:dyDescent="0.3">
      <c r="A178" s="34"/>
      <c r="B178" s="37"/>
      <c r="C178" s="32"/>
      <c r="D178" s="32"/>
      <c r="E178" s="32"/>
      <c r="F178" s="32"/>
      <c r="G178" s="41" t="s">
        <v>8</v>
      </c>
      <c r="H178" s="43">
        <f>SUM(H169:H172,H174:H177)</f>
        <v>23</v>
      </c>
    </row>
    <row r="179" spans="1:11" ht="150" customHeight="1" thickBot="1" x14ac:dyDescent="0.3">
      <c r="A179" s="35"/>
      <c r="B179" s="38"/>
      <c r="C179" s="45" t="s">
        <v>198</v>
      </c>
      <c r="D179" s="45"/>
      <c r="E179" s="45"/>
      <c r="F179" s="46"/>
      <c r="G179" s="42"/>
      <c r="H179" s="44"/>
    </row>
    <row r="180" spans="1:11" x14ac:dyDescent="0.25">
      <c r="A180" s="33">
        <v>19</v>
      </c>
      <c r="B180" s="36" t="s">
        <v>252</v>
      </c>
      <c r="C180" s="30" t="s">
        <v>81</v>
      </c>
      <c r="D180" s="30" t="s">
        <v>82</v>
      </c>
      <c r="E180" s="30" t="s">
        <v>83</v>
      </c>
      <c r="F180" s="30" t="s">
        <v>84</v>
      </c>
      <c r="G180" s="39" t="s">
        <v>133</v>
      </c>
      <c r="H180" s="40"/>
    </row>
    <row r="181" spans="1:11" ht="31.5" x14ac:dyDescent="0.25">
      <c r="A181" s="34"/>
      <c r="B181" s="37"/>
      <c r="C181" s="31"/>
      <c r="D181" s="31"/>
      <c r="E181" s="31"/>
      <c r="F181" s="31"/>
      <c r="G181" s="8" t="s">
        <v>148</v>
      </c>
      <c r="H181" s="14">
        <v>5</v>
      </c>
    </row>
    <row r="182" spans="1:11" ht="32.25" thickBot="1" x14ac:dyDescent="0.3">
      <c r="A182" s="34"/>
      <c r="B182" s="37"/>
      <c r="C182" s="31"/>
      <c r="D182" s="31"/>
      <c r="E182" s="31"/>
      <c r="F182" s="31"/>
      <c r="G182" s="8" t="s">
        <v>149</v>
      </c>
      <c r="H182" s="14">
        <v>2</v>
      </c>
    </row>
    <row r="183" spans="1:11" x14ac:dyDescent="0.25">
      <c r="A183" s="34"/>
      <c r="B183" s="37"/>
      <c r="C183" s="31"/>
      <c r="D183" s="31"/>
      <c r="E183" s="31"/>
      <c r="F183" s="31"/>
      <c r="G183" s="39" t="s">
        <v>170</v>
      </c>
      <c r="H183" s="40"/>
    </row>
    <row r="184" spans="1:11" ht="47.25" x14ac:dyDescent="0.25">
      <c r="A184" s="34"/>
      <c r="B184" s="37"/>
      <c r="C184" s="31"/>
      <c r="D184" s="31"/>
      <c r="E184" s="31"/>
      <c r="F184" s="31"/>
      <c r="G184" s="8" t="s">
        <v>176</v>
      </c>
      <c r="H184" s="14">
        <v>3</v>
      </c>
    </row>
    <row r="185" spans="1:11" ht="16.5" thickBot="1" x14ac:dyDescent="0.3">
      <c r="A185" s="34"/>
      <c r="B185" s="37"/>
      <c r="C185" s="32"/>
      <c r="D185" s="32"/>
      <c r="E185" s="32"/>
      <c r="F185" s="32"/>
      <c r="G185" s="41" t="s">
        <v>8</v>
      </c>
      <c r="H185" s="43">
        <f>SUM(H181:H182,H184:H184)</f>
        <v>10</v>
      </c>
    </row>
    <row r="186" spans="1:11" ht="150" customHeight="1" thickBot="1" x14ac:dyDescent="0.3">
      <c r="A186" s="35"/>
      <c r="B186" s="38"/>
      <c r="C186" s="45" t="s">
        <v>197</v>
      </c>
      <c r="D186" s="45"/>
      <c r="E186" s="45"/>
      <c r="F186" s="46"/>
      <c r="G186" s="42"/>
      <c r="H186" s="44"/>
    </row>
    <row r="187" spans="1:11" x14ac:dyDescent="0.25">
      <c r="A187" s="33">
        <v>20</v>
      </c>
      <c r="B187" s="36" t="s">
        <v>254</v>
      </c>
      <c r="C187" s="30" t="s">
        <v>85</v>
      </c>
      <c r="D187" s="30" t="s">
        <v>86</v>
      </c>
      <c r="E187" s="30" t="s">
        <v>87</v>
      </c>
      <c r="F187" s="30" t="s">
        <v>88</v>
      </c>
      <c r="G187" s="39" t="s">
        <v>127</v>
      </c>
      <c r="H187" s="40"/>
    </row>
    <row r="188" spans="1:11" ht="32.25" thickBot="1" x14ac:dyDescent="0.3">
      <c r="A188" s="34"/>
      <c r="B188" s="37"/>
      <c r="C188" s="31"/>
      <c r="D188" s="31"/>
      <c r="E188" s="31"/>
      <c r="F188" s="31"/>
      <c r="G188" s="8" t="s">
        <v>136</v>
      </c>
      <c r="H188" s="14">
        <v>1</v>
      </c>
      <c r="K188" s="15"/>
    </row>
    <row r="189" spans="1:11" x14ac:dyDescent="0.25">
      <c r="A189" s="34"/>
      <c r="B189" s="37"/>
      <c r="C189" s="31"/>
      <c r="D189" s="31"/>
      <c r="E189" s="31"/>
      <c r="F189" s="31"/>
      <c r="G189" s="39" t="s">
        <v>133</v>
      </c>
      <c r="H189" s="40"/>
    </row>
    <row r="190" spans="1:11" ht="63.75" thickBot="1" x14ac:dyDescent="0.3">
      <c r="A190" s="34"/>
      <c r="B190" s="37"/>
      <c r="C190" s="31"/>
      <c r="D190" s="31"/>
      <c r="E190" s="31"/>
      <c r="F190" s="31"/>
      <c r="G190" s="8" t="s">
        <v>165</v>
      </c>
      <c r="H190" s="14">
        <v>1</v>
      </c>
    </row>
    <row r="191" spans="1:11" x14ac:dyDescent="0.25">
      <c r="A191" s="34"/>
      <c r="B191" s="37"/>
      <c r="C191" s="31"/>
      <c r="D191" s="31"/>
      <c r="E191" s="31"/>
      <c r="F191" s="31"/>
      <c r="G191" s="39" t="s">
        <v>170</v>
      </c>
      <c r="H191" s="40"/>
    </row>
    <row r="192" spans="1:11" ht="63" x14ac:dyDescent="0.25">
      <c r="A192" s="34"/>
      <c r="B192" s="37"/>
      <c r="C192" s="31"/>
      <c r="D192" s="31"/>
      <c r="E192" s="31"/>
      <c r="F192" s="31"/>
      <c r="G192" s="8" t="s">
        <v>172</v>
      </c>
      <c r="H192" s="14">
        <v>2</v>
      </c>
    </row>
    <row r="193" spans="1:11" ht="32.25" thickBot="1" x14ac:dyDescent="0.3">
      <c r="A193" s="34"/>
      <c r="B193" s="37"/>
      <c r="C193" s="31"/>
      <c r="D193" s="31"/>
      <c r="E193" s="31"/>
      <c r="F193" s="31"/>
      <c r="G193" s="8" t="s">
        <v>173</v>
      </c>
      <c r="H193" s="14">
        <v>2</v>
      </c>
    </row>
    <row r="194" spans="1:11" x14ac:dyDescent="0.25">
      <c r="A194" s="34"/>
      <c r="B194" s="37"/>
      <c r="C194" s="31"/>
      <c r="D194" s="31"/>
      <c r="E194" s="31"/>
      <c r="F194" s="31"/>
      <c r="G194" s="39" t="s">
        <v>166</v>
      </c>
      <c r="H194" s="40"/>
    </row>
    <row r="195" spans="1:11" ht="32.25" thickBot="1" x14ac:dyDescent="0.3">
      <c r="A195" s="34"/>
      <c r="B195" s="37"/>
      <c r="C195" s="31"/>
      <c r="D195" s="31"/>
      <c r="E195" s="31"/>
      <c r="F195" s="31"/>
      <c r="G195" s="8" t="s">
        <v>169</v>
      </c>
      <c r="H195" s="14">
        <v>3</v>
      </c>
    </row>
    <row r="196" spans="1:11" x14ac:dyDescent="0.25">
      <c r="A196" s="34"/>
      <c r="B196" s="37"/>
      <c r="C196" s="31"/>
      <c r="D196" s="31"/>
      <c r="E196" s="31"/>
      <c r="F196" s="31"/>
      <c r="G196" s="39" t="s">
        <v>170</v>
      </c>
      <c r="H196" s="40"/>
    </row>
    <row r="197" spans="1:11" ht="47.25" x14ac:dyDescent="0.25">
      <c r="A197" s="34"/>
      <c r="B197" s="37"/>
      <c r="C197" s="31"/>
      <c r="D197" s="31"/>
      <c r="E197" s="31"/>
      <c r="F197" s="31"/>
      <c r="G197" s="8" t="s">
        <v>179</v>
      </c>
      <c r="H197" s="14">
        <v>5</v>
      </c>
      <c r="K197" s="15"/>
    </row>
    <row r="198" spans="1:11" ht="16.5" thickBot="1" x14ac:dyDescent="0.3">
      <c r="A198" s="34"/>
      <c r="B198" s="37"/>
      <c r="C198" s="32"/>
      <c r="D198" s="32"/>
      <c r="E198" s="32"/>
      <c r="F198" s="32"/>
      <c r="G198" s="41" t="s">
        <v>8</v>
      </c>
      <c r="H198" s="43">
        <f>SUM(H188:H197)</f>
        <v>14</v>
      </c>
    </row>
    <row r="199" spans="1:11" ht="150" customHeight="1" thickBot="1" x14ac:dyDescent="0.3">
      <c r="A199" s="35"/>
      <c r="B199" s="38"/>
      <c r="C199" s="45" t="s">
        <v>196</v>
      </c>
      <c r="D199" s="45"/>
      <c r="E199" s="45"/>
      <c r="F199" s="46"/>
      <c r="G199" s="42"/>
      <c r="H199" s="44"/>
    </row>
    <row r="200" spans="1:11" x14ac:dyDescent="0.25">
      <c r="A200" s="33">
        <v>21</v>
      </c>
      <c r="B200" s="36" t="s">
        <v>249</v>
      </c>
      <c r="C200" s="30" t="s">
        <v>89</v>
      </c>
      <c r="D200" s="30" t="s">
        <v>90</v>
      </c>
      <c r="E200" s="30" t="s">
        <v>91</v>
      </c>
      <c r="F200" s="30" t="s">
        <v>92</v>
      </c>
      <c r="G200" s="39" t="s">
        <v>127</v>
      </c>
      <c r="H200" s="40"/>
    </row>
    <row r="201" spans="1:11" x14ac:dyDescent="0.25">
      <c r="A201" s="34"/>
      <c r="B201" s="37"/>
      <c r="C201" s="31"/>
      <c r="D201" s="31"/>
      <c r="E201" s="31"/>
      <c r="F201" s="31"/>
      <c r="G201" s="8" t="s">
        <v>128</v>
      </c>
      <c r="H201" s="14">
        <v>3</v>
      </c>
      <c r="K201" s="15"/>
    </row>
    <row r="202" spans="1:11" ht="31.5" x14ac:dyDescent="0.25">
      <c r="A202" s="34"/>
      <c r="B202" s="37"/>
      <c r="C202" s="31"/>
      <c r="D202" s="31"/>
      <c r="E202" s="31"/>
      <c r="F202" s="31"/>
      <c r="G202" s="8" t="s">
        <v>136</v>
      </c>
      <c r="H202" s="14">
        <v>2</v>
      </c>
    </row>
    <row r="203" spans="1:11" ht="31.5" x14ac:dyDescent="0.25">
      <c r="A203" s="34"/>
      <c r="B203" s="37"/>
      <c r="C203" s="31"/>
      <c r="D203" s="31"/>
      <c r="E203" s="31"/>
      <c r="F203" s="31"/>
      <c r="G203" s="8" t="s">
        <v>137</v>
      </c>
      <c r="H203" s="14">
        <v>3</v>
      </c>
    </row>
    <row r="204" spans="1:11" ht="117" customHeight="1" thickBot="1" x14ac:dyDescent="0.3">
      <c r="A204" s="34"/>
      <c r="B204" s="37"/>
      <c r="C204" s="32"/>
      <c r="D204" s="32"/>
      <c r="E204" s="32"/>
      <c r="F204" s="32"/>
      <c r="G204" s="41" t="s">
        <v>8</v>
      </c>
      <c r="H204" s="43">
        <f>SUM(H201:H203)</f>
        <v>8</v>
      </c>
    </row>
    <row r="205" spans="1:11" ht="150" customHeight="1" thickBot="1" x14ac:dyDescent="0.3">
      <c r="A205" s="35"/>
      <c r="B205" s="38"/>
      <c r="C205" s="45" t="s">
        <v>195</v>
      </c>
      <c r="D205" s="45"/>
      <c r="E205" s="45"/>
      <c r="F205" s="46"/>
      <c r="G205" s="42"/>
      <c r="H205" s="44"/>
    </row>
    <row r="206" spans="1:11" x14ac:dyDescent="0.25">
      <c r="A206" s="33">
        <v>22</v>
      </c>
      <c r="B206" s="36" t="s">
        <v>255</v>
      </c>
      <c r="C206" s="30" t="s">
        <v>93</v>
      </c>
      <c r="D206" s="30" t="s">
        <v>94</v>
      </c>
      <c r="E206" s="30" t="s">
        <v>95</v>
      </c>
      <c r="F206" s="30" t="s">
        <v>96</v>
      </c>
      <c r="G206" s="39" t="s">
        <v>129</v>
      </c>
      <c r="H206" s="40"/>
    </row>
    <row r="207" spans="1:11" ht="47.25" x14ac:dyDescent="0.25">
      <c r="A207" s="34"/>
      <c r="B207" s="37"/>
      <c r="C207" s="31"/>
      <c r="D207" s="31"/>
      <c r="E207" s="31"/>
      <c r="F207" s="31"/>
      <c r="G207" s="8" t="s">
        <v>150</v>
      </c>
      <c r="H207" s="14">
        <v>2</v>
      </c>
      <c r="K207" s="15"/>
    </row>
    <row r="208" spans="1:11" ht="31.5" x14ac:dyDescent="0.25">
      <c r="A208" s="34"/>
      <c r="B208" s="37"/>
      <c r="C208" s="31"/>
      <c r="D208" s="31"/>
      <c r="E208" s="31"/>
      <c r="F208" s="31"/>
      <c r="G208" s="8" t="s">
        <v>151</v>
      </c>
      <c r="H208" s="14">
        <v>4</v>
      </c>
      <c r="K208" s="15"/>
    </row>
    <row r="209" spans="1:11" ht="47.25" x14ac:dyDescent="0.25">
      <c r="A209" s="34"/>
      <c r="B209" s="37"/>
      <c r="C209" s="31"/>
      <c r="D209" s="31"/>
      <c r="E209" s="31"/>
      <c r="F209" s="31"/>
      <c r="G209" s="8" t="s">
        <v>152</v>
      </c>
      <c r="H209" s="14">
        <v>4</v>
      </c>
      <c r="K209" s="15"/>
    </row>
    <row r="210" spans="1:11" x14ac:dyDescent="0.25">
      <c r="A210" s="34"/>
      <c r="B210" s="37"/>
      <c r="C210" s="31"/>
      <c r="D210" s="31"/>
      <c r="E210" s="31"/>
      <c r="F210" s="31"/>
      <c r="G210" s="8" t="s">
        <v>153</v>
      </c>
      <c r="H210" s="14">
        <v>10</v>
      </c>
      <c r="K210" s="15"/>
    </row>
    <row r="211" spans="1:11" ht="47.25" x14ac:dyDescent="0.25">
      <c r="A211" s="34"/>
      <c r="B211" s="37"/>
      <c r="C211" s="31"/>
      <c r="D211" s="31"/>
      <c r="E211" s="31"/>
      <c r="F211" s="31"/>
      <c r="G211" s="8" t="s">
        <v>130</v>
      </c>
      <c r="H211" s="14">
        <v>8</v>
      </c>
      <c r="K211" s="15"/>
    </row>
    <row r="212" spans="1:11" ht="31.5" x14ac:dyDescent="0.25">
      <c r="A212" s="34"/>
      <c r="B212" s="37"/>
      <c r="C212" s="31"/>
      <c r="D212" s="31"/>
      <c r="E212" s="31"/>
      <c r="F212" s="31"/>
      <c r="G212" s="8" t="s">
        <v>154</v>
      </c>
      <c r="H212" s="14">
        <v>4</v>
      </c>
      <c r="K212" s="15"/>
    </row>
    <row r="213" spans="1:11" ht="31.5" x14ac:dyDescent="0.25">
      <c r="A213" s="34"/>
      <c r="B213" s="37"/>
      <c r="C213" s="31"/>
      <c r="D213" s="31"/>
      <c r="E213" s="31"/>
      <c r="F213" s="31"/>
      <c r="G213" s="8" t="s">
        <v>155</v>
      </c>
      <c r="H213" s="14">
        <v>2</v>
      </c>
      <c r="K213" s="15"/>
    </row>
    <row r="214" spans="1:11" ht="79.5" thickBot="1" x14ac:dyDescent="0.3">
      <c r="A214" s="34"/>
      <c r="B214" s="37"/>
      <c r="C214" s="31"/>
      <c r="D214" s="31"/>
      <c r="E214" s="31"/>
      <c r="F214" s="31"/>
      <c r="G214" s="8" t="s">
        <v>156</v>
      </c>
      <c r="H214" s="14">
        <v>2</v>
      </c>
      <c r="K214" s="15"/>
    </row>
    <row r="215" spans="1:11" x14ac:dyDescent="0.25">
      <c r="A215" s="34"/>
      <c r="B215" s="37"/>
      <c r="C215" s="31"/>
      <c r="D215" s="31"/>
      <c r="E215" s="31"/>
      <c r="F215" s="31"/>
      <c r="G215" s="39" t="s">
        <v>132</v>
      </c>
      <c r="H215" s="40"/>
    </row>
    <row r="216" spans="1:11" x14ac:dyDescent="0.25">
      <c r="A216" s="34"/>
      <c r="B216" s="37"/>
      <c r="C216" s="31"/>
      <c r="D216" s="31"/>
      <c r="E216" s="31"/>
      <c r="F216" s="31"/>
      <c r="G216" s="8" t="s">
        <v>143</v>
      </c>
      <c r="H216" s="14">
        <v>1</v>
      </c>
    </row>
    <row r="217" spans="1:11" ht="16.5" thickBot="1" x14ac:dyDescent="0.3">
      <c r="A217" s="34"/>
      <c r="B217" s="37"/>
      <c r="C217" s="32"/>
      <c r="D217" s="32"/>
      <c r="E217" s="32"/>
      <c r="F217" s="32"/>
      <c r="G217" s="41" t="s">
        <v>8</v>
      </c>
      <c r="H217" s="43">
        <f>SUM(H207:H214,H216)</f>
        <v>37</v>
      </c>
    </row>
    <row r="218" spans="1:11" ht="150" customHeight="1" thickBot="1" x14ac:dyDescent="0.3">
      <c r="A218" s="35"/>
      <c r="B218" s="38"/>
      <c r="C218" s="45" t="s">
        <v>194</v>
      </c>
      <c r="D218" s="45"/>
      <c r="E218" s="45"/>
      <c r="F218" s="46"/>
      <c r="G218" s="42"/>
      <c r="H218" s="44"/>
    </row>
    <row r="219" spans="1:11" x14ac:dyDescent="0.25">
      <c r="A219" s="33">
        <v>23</v>
      </c>
      <c r="B219" s="36" t="s">
        <v>256</v>
      </c>
      <c r="C219" s="30" t="s">
        <v>97</v>
      </c>
      <c r="D219" s="30" t="s">
        <v>98</v>
      </c>
      <c r="E219" s="30" t="s">
        <v>99</v>
      </c>
      <c r="F219" s="30" t="s">
        <v>100</v>
      </c>
      <c r="G219" s="39" t="s">
        <v>132</v>
      </c>
      <c r="H219" s="40"/>
    </row>
    <row r="220" spans="1:11" ht="31.5" x14ac:dyDescent="0.25">
      <c r="A220" s="34"/>
      <c r="B220" s="37"/>
      <c r="C220" s="31"/>
      <c r="D220" s="31"/>
      <c r="E220" s="31"/>
      <c r="F220" s="31"/>
      <c r="G220" s="8" t="s">
        <v>141</v>
      </c>
      <c r="H220" s="14">
        <v>1</v>
      </c>
    </row>
    <row r="221" spans="1:11" ht="31.5" x14ac:dyDescent="0.25">
      <c r="A221" s="34"/>
      <c r="B221" s="37"/>
      <c r="C221" s="31"/>
      <c r="D221" s="31"/>
      <c r="E221" s="31"/>
      <c r="F221" s="31"/>
      <c r="G221" s="8" t="s">
        <v>142</v>
      </c>
      <c r="H221" s="14">
        <v>1</v>
      </c>
    </row>
    <row r="222" spans="1:11" x14ac:dyDescent="0.25">
      <c r="A222" s="34"/>
      <c r="B222" s="37"/>
      <c r="C222" s="31"/>
      <c r="D222" s="31"/>
      <c r="E222" s="31"/>
      <c r="F222" s="31"/>
      <c r="G222" s="8" t="s">
        <v>143</v>
      </c>
      <c r="H222" s="14">
        <v>1</v>
      </c>
    </row>
    <row r="223" spans="1:11" ht="16.5" thickBot="1" x14ac:dyDescent="0.3">
      <c r="A223" s="34"/>
      <c r="B223" s="37"/>
      <c r="C223" s="32"/>
      <c r="D223" s="32"/>
      <c r="E223" s="32"/>
      <c r="F223" s="32"/>
      <c r="G223" s="41" t="s">
        <v>8</v>
      </c>
      <c r="H223" s="43">
        <f>SUM(H220:H222)</f>
        <v>3</v>
      </c>
    </row>
    <row r="224" spans="1:11" ht="150" customHeight="1" thickBot="1" x14ac:dyDescent="0.3">
      <c r="A224" s="35"/>
      <c r="B224" s="38"/>
      <c r="C224" s="45" t="s">
        <v>193</v>
      </c>
      <c r="D224" s="45"/>
      <c r="E224" s="45"/>
      <c r="F224" s="46"/>
      <c r="G224" s="42"/>
      <c r="H224" s="44"/>
    </row>
    <row r="225" spans="1:9" x14ac:dyDescent="0.25">
      <c r="A225" s="33">
        <v>24</v>
      </c>
      <c r="B225" s="36" t="s">
        <v>256</v>
      </c>
      <c r="C225" s="30" t="s">
        <v>101</v>
      </c>
      <c r="D225" s="30" t="s">
        <v>102</v>
      </c>
      <c r="E225" s="30" t="s">
        <v>103</v>
      </c>
      <c r="F225" s="30" t="s">
        <v>104</v>
      </c>
      <c r="G225" s="39" t="s">
        <v>132</v>
      </c>
      <c r="H225" s="40"/>
    </row>
    <row r="226" spans="1:9" ht="16.5" thickBot="1" x14ac:dyDescent="0.3">
      <c r="A226" s="34"/>
      <c r="B226" s="37"/>
      <c r="C226" s="31"/>
      <c r="D226" s="31"/>
      <c r="E226" s="31"/>
      <c r="F226" s="31"/>
      <c r="G226" s="8" t="s">
        <v>131</v>
      </c>
      <c r="H226" s="14">
        <v>1</v>
      </c>
    </row>
    <row r="227" spans="1:9" x14ac:dyDescent="0.25">
      <c r="A227" s="34"/>
      <c r="B227" s="37"/>
      <c r="C227" s="31"/>
      <c r="D227" s="31"/>
      <c r="E227" s="31"/>
      <c r="F227" s="31"/>
      <c r="G227" s="39" t="s">
        <v>170</v>
      </c>
      <c r="H227" s="40"/>
    </row>
    <row r="228" spans="1:9" ht="31.5" x14ac:dyDescent="0.25">
      <c r="A228" s="34"/>
      <c r="B228" s="37"/>
      <c r="C228" s="31"/>
      <c r="D228" s="31"/>
      <c r="E228" s="31"/>
      <c r="F228" s="31"/>
      <c r="G228" s="8" t="s">
        <v>171</v>
      </c>
      <c r="H228" s="14">
        <v>2</v>
      </c>
    </row>
    <row r="229" spans="1:9" ht="16.5" thickBot="1" x14ac:dyDescent="0.3">
      <c r="A229" s="34"/>
      <c r="B229" s="37"/>
      <c r="C229" s="32"/>
      <c r="D229" s="32"/>
      <c r="E229" s="32"/>
      <c r="F229" s="32"/>
      <c r="G229" s="41" t="s">
        <v>8</v>
      </c>
      <c r="H229" s="43">
        <f>SUM(H226:H226,H228:H228)</f>
        <v>3</v>
      </c>
    </row>
    <row r="230" spans="1:9" ht="150" customHeight="1" thickBot="1" x14ac:dyDescent="0.3">
      <c r="A230" s="35"/>
      <c r="B230" s="38"/>
      <c r="C230" s="45" t="s">
        <v>192</v>
      </c>
      <c r="D230" s="45"/>
      <c r="E230" s="45"/>
      <c r="F230" s="46"/>
      <c r="G230" s="42"/>
      <c r="H230" s="44"/>
    </row>
    <row r="231" spans="1:9" x14ac:dyDescent="0.25">
      <c r="A231" s="33">
        <v>25</v>
      </c>
      <c r="B231" s="36" t="s">
        <v>256</v>
      </c>
      <c r="C231" s="30" t="s">
        <v>105</v>
      </c>
      <c r="D231" s="30" t="s">
        <v>106</v>
      </c>
      <c r="E231" s="30" t="s">
        <v>107</v>
      </c>
      <c r="F231" s="30" t="s">
        <v>108</v>
      </c>
      <c r="G231" s="39" t="s">
        <v>132</v>
      </c>
      <c r="H231" s="40"/>
    </row>
    <row r="232" spans="1:9" ht="31.5" x14ac:dyDescent="0.25">
      <c r="A232" s="34"/>
      <c r="B232" s="37"/>
      <c r="C232" s="31"/>
      <c r="D232" s="31"/>
      <c r="E232" s="31"/>
      <c r="F232" s="31"/>
      <c r="G232" s="8" t="s">
        <v>142</v>
      </c>
      <c r="H232" s="14">
        <v>2</v>
      </c>
    </row>
    <row r="233" spans="1:9" x14ac:dyDescent="0.25">
      <c r="A233" s="34"/>
      <c r="B233" s="37"/>
      <c r="C233" s="31"/>
      <c r="D233" s="31"/>
      <c r="E233" s="31"/>
      <c r="F233" s="31"/>
      <c r="G233" s="8" t="s">
        <v>143</v>
      </c>
      <c r="H233" s="14">
        <v>2</v>
      </c>
    </row>
    <row r="234" spans="1:9" ht="71.25" customHeight="1" thickBot="1" x14ac:dyDescent="0.3">
      <c r="A234" s="34"/>
      <c r="B234" s="37"/>
      <c r="C234" s="32"/>
      <c r="D234" s="32"/>
      <c r="E234" s="32"/>
      <c r="F234" s="32"/>
      <c r="G234" s="41" t="s">
        <v>8</v>
      </c>
      <c r="H234" s="43">
        <f>SUM(H232:H233)</f>
        <v>4</v>
      </c>
    </row>
    <row r="235" spans="1:9" ht="150" customHeight="1" thickBot="1" x14ac:dyDescent="0.3">
      <c r="A235" s="35"/>
      <c r="B235" s="38"/>
      <c r="C235" s="45" t="s">
        <v>216</v>
      </c>
      <c r="D235" s="45"/>
      <c r="E235" s="45"/>
      <c r="F235" s="46"/>
      <c r="G235" s="42"/>
      <c r="H235" s="44"/>
      <c r="I235" s="17"/>
    </row>
    <row r="236" spans="1:9" x14ac:dyDescent="0.25">
      <c r="A236" s="33">
        <v>26</v>
      </c>
      <c r="B236" s="36" t="s">
        <v>253</v>
      </c>
      <c r="C236" s="30" t="s">
        <v>109</v>
      </c>
      <c r="D236" s="30" t="s">
        <v>110</v>
      </c>
      <c r="E236" s="30" t="s">
        <v>111</v>
      </c>
      <c r="F236" s="30" t="s">
        <v>112</v>
      </c>
      <c r="G236" s="39" t="s">
        <v>132</v>
      </c>
      <c r="H236" s="40"/>
    </row>
    <row r="237" spans="1:9" ht="31.5" x14ac:dyDescent="0.25">
      <c r="A237" s="34"/>
      <c r="B237" s="37"/>
      <c r="C237" s="31"/>
      <c r="D237" s="31"/>
      <c r="E237" s="31"/>
      <c r="F237" s="31"/>
      <c r="G237" s="8" t="s">
        <v>140</v>
      </c>
      <c r="H237" s="14">
        <v>1</v>
      </c>
    </row>
    <row r="238" spans="1:9" ht="70.5" customHeight="1" thickBot="1" x14ac:dyDescent="0.3">
      <c r="A238" s="34"/>
      <c r="B238" s="37"/>
      <c r="C238" s="32"/>
      <c r="D238" s="32"/>
      <c r="E238" s="32"/>
      <c r="F238" s="32"/>
      <c r="G238" s="41" t="s">
        <v>8</v>
      </c>
      <c r="H238" s="43">
        <f>SUM(H237:H237)</f>
        <v>1</v>
      </c>
    </row>
    <row r="239" spans="1:9" ht="150" customHeight="1" thickBot="1" x14ac:dyDescent="0.3">
      <c r="A239" s="35"/>
      <c r="B239" s="38"/>
      <c r="C239" s="45" t="s">
        <v>191</v>
      </c>
      <c r="D239" s="45"/>
      <c r="E239" s="45"/>
      <c r="F239" s="46"/>
      <c r="G239" s="42"/>
      <c r="H239" s="44"/>
    </row>
    <row r="240" spans="1:9" x14ac:dyDescent="0.25">
      <c r="A240" s="33">
        <v>27</v>
      </c>
      <c r="B240" s="36" t="s">
        <v>261</v>
      </c>
      <c r="C240" s="30" t="s">
        <v>113</v>
      </c>
      <c r="D240" s="30" t="s">
        <v>114</v>
      </c>
      <c r="E240" s="30" t="s">
        <v>115</v>
      </c>
      <c r="F240" s="30" t="s">
        <v>116</v>
      </c>
      <c r="G240" s="39" t="s">
        <v>166</v>
      </c>
      <c r="H240" s="40"/>
    </row>
    <row r="241" spans="1:11" ht="31.5" x14ac:dyDescent="0.25">
      <c r="A241" s="34"/>
      <c r="B241" s="37"/>
      <c r="C241" s="31"/>
      <c r="D241" s="31"/>
      <c r="E241" s="31"/>
      <c r="F241" s="31"/>
      <c r="G241" s="8" t="s">
        <v>167</v>
      </c>
      <c r="H241" s="14">
        <v>14</v>
      </c>
    </row>
    <row r="242" spans="1:11" ht="32.25" thickBot="1" x14ac:dyDescent="0.3">
      <c r="A242" s="34"/>
      <c r="B242" s="37"/>
      <c r="C242" s="31"/>
      <c r="D242" s="31"/>
      <c r="E242" s="31"/>
      <c r="F242" s="31"/>
      <c r="G242" s="8" t="s">
        <v>168</v>
      </c>
      <c r="H242" s="14">
        <v>19</v>
      </c>
    </row>
    <row r="243" spans="1:11" x14ac:dyDescent="0.25">
      <c r="A243" s="34"/>
      <c r="B243" s="37"/>
      <c r="C243" s="31"/>
      <c r="D243" s="31"/>
      <c r="E243" s="31"/>
      <c r="F243" s="31"/>
      <c r="G243" s="39" t="s">
        <v>170</v>
      </c>
      <c r="H243" s="40"/>
    </row>
    <row r="244" spans="1:11" ht="48" thickBot="1" x14ac:dyDescent="0.3">
      <c r="A244" s="34"/>
      <c r="B244" s="37"/>
      <c r="C244" s="31"/>
      <c r="D244" s="31"/>
      <c r="E244" s="31"/>
      <c r="F244" s="31"/>
      <c r="G244" s="8" t="s">
        <v>178</v>
      </c>
      <c r="H244" s="14">
        <v>6</v>
      </c>
      <c r="K244" s="15"/>
    </row>
    <row r="245" spans="1:11" x14ac:dyDescent="0.25">
      <c r="A245" s="34"/>
      <c r="B245" s="37"/>
      <c r="C245" s="31"/>
      <c r="D245" s="31"/>
      <c r="E245" s="31"/>
      <c r="F245" s="31"/>
      <c r="G245" s="39" t="s">
        <v>180</v>
      </c>
      <c r="H245" s="40"/>
    </row>
    <row r="246" spans="1:11" ht="47.25" x14ac:dyDescent="0.25">
      <c r="A246" s="34"/>
      <c r="B246" s="37"/>
      <c r="C246" s="31"/>
      <c r="D246" s="31"/>
      <c r="E246" s="31"/>
      <c r="F246" s="31"/>
      <c r="G246" s="8" t="s">
        <v>182</v>
      </c>
      <c r="H246" s="14">
        <v>13</v>
      </c>
      <c r="K246" s="15"/>
    </row>
    <row r="247" spans="1:11" ht="16.5" thickBot="1" x14ac:dyDescent="0.3">
      <c r="A247" s="34"/>
      <c r="B247" s="37"/>
      <c r="C247" s="32"/>
      <c r="D247" s="32"/>
      <c r="E247" s="32"/>
      <c r="F247" s="32"/>
      <c r="G247" s="41" t="s">
        <v>8</v>
      </c>
      <c r="H247" s="43">
        <f>SUM(H241:H242,H244:H244,H246:H246)</f>
        <v>52</v>
      </c>
    </row>
    <row r="248" spans="1:11" ht="150" customHeight="1" thickBot="1" x14ac:dyDescent="0.3">
      <c r="A248" s="35"/>
      <c r="B248" s="38"/>
      <c r="C248" s="45" t="s">
        <v>190</v>
      </c>
      <c r="D248" s="45"/>
      <c r="E248" s="45"/>
      <c r="F248" s="46"/>
      <c r="G248" s="42"/>
      <c r="H248" s="44"/>
    </row>
    <row r="249" spans="1:11" x14ac:dyDescent="0.25">
      <c r="A249" s="33">
        <v>28</v>
      </c>
      <c r="B249" s="36" t="s">
        <v>261</v>
      </c>
      <c r="C249" s="30" t="s">
        <v>117</v>
      </c>
      <c r="D249" s="30" t="s">
        <v>118</v>
      </c>
      <c r="E249" s="30" t="s">
        <v>119</v>
      </c>
      <c r="F249" s="30" t="s">
        <v>120</v>
      </c>
      <c r="G249" s="39" t="s">
        <v>133</v>
      </c>
      <c r="H249" s="40"/>
    </row>
    <row r="250" spans="1:11" ht="32.25" thickBot="1" x14ac:dyDescent="0.3">
      <c r="A250" s="34"/>
      <c r="B250" s="37"/>
      <c r="C250" s="31"/>
      <c r="D250" s="31"/>
      <c r="E250" s="31"/>
      <c r="F250" s="31"/>
      <c r="G250" s="8" t="s">
        <v>149</v>
      </c>
      <c r="H250" s="14">
        <v>2</v>
      </c>
    </row>
    <row r="251" spans="1:11" x14ac:dyDescent="0.25">
      <c r="A251" s="34"/>
      <c r="B251" s="37"/>
      <c r="C251" s="31"/>
      <c r="D251" s="31"/>
      <c r="E251" s="31"/>
      <c r="F251" s="31"/>
      <c r="G251" s="39" t="s">
        <v>170</v>
      </c>
      <c r="H251" s="40"/>
    </row>
    <row r="252" spans="1:11" ht="47.25" x14ac:dyDescent="0.25">
      <c r="A252" s="34"/>
      <c r="B252" s="37"/>
      <c r="C252" s="31"/>
      <c r="D252" s="31"/>
      <c r="E252" s="31"/>
      <c r="F252" s="31"/>
      <c r="G252" s="8" t="s">
        <v>177</v>
      </c>
      <c r="H252" s="14">
        <v>1</v>
      </c>
    </row>
    <row r="253" spans="1:11" ht="61.5" customHeight="1" thickBot="1" x14ac:dyDescent="0.3">
      <c r="A253" s="34"/>
      <c r="B253" s="37"/>
      <c r="C253" s="32"/>
      <c r="D253" s="32"/>
      <c r="E253" s="32"/>
      <c r="F253" s="32"/>
      <c r="G253" s="41" t="s">
        <v>8</v>
      </c>
      <c r="H253" s="43">
        <f>SUM(H250:H250,H252:H252)</f>
        <v>3</v>
      </c>
    </row>
    <row r="254" spans="1:11" ht="150" customHeight="1" thickBot="1" x14ac:dyDescent="0.3">
      <c r="A254" s="35"/>
      <c r="B254" s="38"/>
      <c r="C254" s="45" t="s">
        <v>189</v>
      </c>
      <c r="D254" s="45"/>
      <c r="E254" s="45"/>
      <c r="F254" s="46"/>
      <c r="G254" s="42"/>
      <c r="H254" s="44"/>
    </row>
    <row r="255" spans="1:11" x14ac:dyDescent="0.25">
      <c r="A255" s="33">
        <v>29</v>
      </c>
      <c r="B255" s="36" t="s">
        <v>250</v>
      </c>
      <c r="C255" s="30" t="s">
        <v>121</v>
      </c>
      <c r="D255" s="30" t="s">
        <v>122</v>
      </c>
      <c r="E255" s="30" t="s">
        <v>123</v>
      </c>
      <c r="F255" s="30" t="s">
        <v>124</v>
      </c>
      <c r="G255" s="39" t="s">
        <v>133</v>
      </c>
      <c r="H255" s="40"/>
    </row>
    <row r="256" spans="1:11" ht="32.25" thickBot="1" x14ac:dyDescent="0.3">
      <c r="A256" s="34"/>
      <c r="B256" s="37"/>
      <c r="C256" s="31"/>
      <c r="D256" s="31"/>
      <c r="E256" s="31"/>
      <c r="F256" s="31"/>
      <c r="G256" s="8" t="s">
        <v>149</v>
      </c>
      <c r="H256" s="14">
        <v>2</v>
      </c>
    </row>
    <row r="257" spans="1:9" x14ac:dyDescent="0.25">
      <c r="A257" s="34"/>
      <c r="B257" s="37"/>
      <c r="C257" s="31"/>
      <c r="D257" s="31"/>
      <c r="E257" s="31"/>
      <c r="F257" s="31"/>
      <c r="G257" s="39" t="s">
        <v>170</v>
      </c>
      <c r="H257" s="40"/>
    </row>
    <row r="258" spans="1:9" ht="47.25" x14ac:dyDescent="0.25">
      <c r="A258" s="34"/>
      <c r="B258" s="37"/>
      <c r="C258" s="31"/>
      <c r="D258" s="31"/>
      <c r="E258" s="31"/>
      <c r="F258" s="31"/>
      <c r="G258" s="8" t="s">
        <v>177</v>
      </c>
      <c r="H258" s="14">
        <v>1</v>
      </c>
    </row>
    <row r="259" spans="1:9" ht="16.5" thickBot="1" x14ac:dyDescent="0.3">
      <c r="A259" s="34"/>
      <c r="B259" s="37"/>
      <c r="C259" s="32"/>
      <c r="D259" s="32"/>
      <c r="E259" s="32"/>
      <c r="F259" s="32"/>
      <c r="G259" s="41" t="s">
        <v>8</v>
      </c>
      <c r="H259" s="43">
        <f>SUM(H256:H256,H258:H258)</f>
        <v>3</v>
      </c>
    </row>
    <row r="260" spans="1:9" ht="150" customHeight="1" thickBot="1" x14ac:dyDescent="0.3">
      <c r="A260" s="35"/>
      <c r="B260" s="38"/>
      <c r="C260" s="45" t="s">
        <v>188</v>
      </c>
      <c r="D260" s="45"/>
      <c r="E260" s="45"/>
      <c r="F260" s="46"/>
      <c r="G260" s="42"/>
      <c r="H260" s="44"/>
    </row>
    <row r="261" spans="1:9" ht="16.5" thickBot="1" x14ac:dyDescent="0.3">
      <c r="A261" s="52" t="s">
        <v>257</v>
      </c>
      <c r="B261" s="53"/>
      <c r="C261" s="53"/>
      <c r="D261" s="53"/>
      <c r="E261" s="54"/>
      <c r="F261" s="55">
        <f>H6+H14+H19+H28+H34+H54+H67+H74+H84+H103+H109+H117+H131+H137+H143+H158+H166+H178+H185+H198+H204+H217+H223+H229+H234+H238+H247+H253+H259</f>
        <v>576</v>
      </c>
      <c r="G261" s="56"/>
      <c r="H261" s="57"/>
      <c r="I261" s="15"/>
    </row>
    <row r="262" spans="1:9" ht="183" customHeight="1" thickBot="1" x14ac:dyDescent="0.3">
      <c r="A262" s="47" t="s">
        <v>9</v>
      </c>
      <c r="B262" s="48"/>
      <c r="C262" s="49" t="s">
        <v>184</v>
      </c>
      <c r="D262" s="50"/>
      <c r="E262" s="50"/>
      <c r="F262" s="51"/>
      <c r="G262" s="9" t="s">
        <v>185</v>
      </c>
      <c r="H262" s="10" t="s">
        <v>258</v>
      </c>
    </row>
    <row r="263" spans="1:9" ht="159.75" customHeight="1" thickBot="1" x14ac:dyDescent="0.3">
      <c r="A263" s="47" t="s">
        <v>9</v>
      </c>
      <c r="B263" s="48"/>
      <c r="C263" s="49" t="s">
        <v>186</v>
      </c>
      <c r="D263" s="50"/>
      <c r="E263" s="50"/>
      <c r="F263" s="51"/>
      <c r="G263" s="9" t="s">
        <v>185</v>
      </c>
      <c r="H263" s="10" t="s">
        <v>259</v>
      </c>
    </row>
    <row r="264" spans="1:9" ht="168.75" customHeight="1" thickBot="1" x14ac:dyDescent="0.3">
      <c r="A264" s="47" t="s">
        <v>9</v>
      </c>
      <c r="B264" s="48"/>
      <c r="C264" s="49" t="s">
        <v>187</v>
      </c>
      <c r="D264" s="50"/>
      <c r="E264" s="50"/>
      <c r="F264" s="51"/>
      <c r="G264" s="11" t="s">
        <v>185</v>
      </c>
      <c r="H264" s="12" t="s">
        <v>260</v>
      </c>
    </row>
  </sheetData>
  <sheetProtection algorithmName="SHA-512" hashValue="ZI3NJ2iVwbrtugQc/ga1MqWUeZ7YBXCorEZF5A/OM0Wx/mfV3co76jvYV01wxvW7ldior5PVoBYUx8TkUv6+QA==" saltValue="M0aDdcDWfWWCDabHiTNJ2w==" spinCount="100000" sheet="1" formatCells="0" formatColumns="0" formatRows="0" insertColumns="0" insertRows="0" autoFilter="0" pivotTables="0"/>
  <autoFilter ref="A1:H264" xr:uid="{00000000-0001-0000-0000-000000000000}"/>
  <mergeCells count="332">
    <mergeCell ref="G92:H92"/>
    <mergeCell ref="G62:H62"/>
    <mergeCell ref="G194:H194"/>
    <mergeCell ref="G196:H196"/>
    <mergeCell ref="G191:H191"/>
    <mergeCell ref="G198:G199"/>
    <mergeCell ref="H198:H199"/>
    <mergeCell ref="C199:F199"/>
    <mergeCell ref="C187:C198"/>
    <mergeCell ref="D187:D198"/>
    <mergeCell ref="E187:E198"/>
    <mergeCell ref="F187:F198"/>
    <mergeCell ref="G152:H152"/>
    <mergeCell ref="F86:F103"/>
    <mergeCell ref="C105:C109"/>
    <mergeCell ref="D105:D109"/>
    <mergeCell ref="E105:E109"/>
    <mergeCell ref="F105:F109"/>
    <mergeCell ref="C111:C117"/>
    <mergeCell ref="D111:D117"/>
    <mergeCell ref="E111:E117"/>
    <mergeCell ref="F111:F117"/>
    <mergeCell ref="C160:C166"/>
    <mergeCell ref="D160:D166"/>
    <mergeCell ref="B86:B104"/>
    <mergeCell ref="B105:B110"/>
    <mergeCell ref="B119:B132"/>
    <mergeCell ref="G86:H86"/>
    <mergeCell ref="G98:H98"/>
    <mergeCell ref="G101:H101"/>
    <mergeCell ref="G103:G104"/>
    <mergeCell ref="H103:H104"/>
    <mergeCell ref="C104:F104"/>
    <mergeCell ref="G105:H105"/>
    <mergeCell ref="G107:H107"/>
    <mergeCell ref="G109:G110"/>
    <mergeCell ref="H109:H110"/>
    <mergeCell ref="C110:F110"/>
    <mergeCell ref="B111:B118"/>
    <mergeCell ref="G111:H111"/>
    <mergeCell ref="G113:H113"/>
    <mergeCell ref="G115:H115"/>
    <mergeCell ref="G117:G118"/>
    <mergeCell ref="H117:H118"/>
    <mergeCell ref="C118:F118"/>
    <mergeCell ref="C86:C103"/>
    <mergeCell ref="D86:D103"/>
    <mergeCell ref="E86:E103"/>
    <mergeCell ref="B76:B85"/>
    <mergeCell ref="G76:H76"/>
    <mergeCell ref="G80:H80"/>
    <mergeCell ref="G82:H82"/>
    <mergeCell ref="G84:G85"/>
    <mergeCell ref="H84:H85"/>
    <mergeCell ref="C85:F85"/>
    <mergeCell ref="C76:C84"/>
    <mergeCell ref="D76:D84"/>
    <mergeCell ref="E76:E84"/>
    <mergeCell ref="F76:F84"/>
    <mergeCell ref="B69:B75"/>
    <mergeCell ref="G69:H69"/>
    <mergeCell ref="G74:G75"/>
    <mergeCell ref="H74:H75"/>
    <mergeCell ref="C75:F75"/>
    <mergeCell ref="C69:C74"/>
    <mergeCell ref="D69:D74"/>
    <mergeCell ref="E69:E74"/>
    <mergeCell ref="F69:F74"/>
    <mergeCell ref="B56:B68"/>
    <mergeCell ref="G56:H56"/>
    <mergeCell ref="G67:G68"/>
    <mergeCell ref="H67:H68"/>
    <mergeCell ref="C68:F68"/>
    <mergeCell ref="C56:C67"/>
    <mergeCell ref="D56:D67"/>
    <mergeCell ref="E56:E67"/>
    <mergeCell ref="F56:F67"/>
    <mergeCell ref="B36:B55"/>
    <mergeCell ref="G52:H52"/>
    <mergeCell ref="G54:G55"/>
    <mergeCell ref="H54:H55"/>
    <mergeCell ref="C55:F55"/>
    <mergeCell ref="C36:C54"/>
    <mergeCell ref="D36:D54"/>
    <mergeCell ref="E36:E54"/>
    <mergeCell ref="F36:F54"/>
    <mergeCell ref="G36:H36"/>
    <mergeCell ref="G41:H41"/>
    <mergeCell ref="B30:B35"/>
    <mergeCell ref="G30:H30"/>
    <mergeCell ref="G34:G35"/>
    <mergeCell ref="H34:H35"/>
    <mergeCell ref="C35:F35"/>
    <mergeCell ref="C30:C34"/>
    <mergeCell ref="D30:D34"/>
    <mergeCell ref="E30:E34"/>
    <mergeCell ref="F30:F34"/>
    <mergeCell ref="B21:B29"/>
    <mergeCell ref="G25:H25"/>
    <mergeCell ref="G28:G29"/>
    <mergeCell ref="H28:H29"/>
    <mergeCell ref="C29:F29"/>
    <mergeCell ref="C21:C28"/>
    <mergeCell ref="D21:D28"/>
    <mergeCell ref="E21:E28"/>
    <mergeCell ref="F21:F28"/>
    <mergeCell ref="G21:H21"/>
    <mergeCell ref="A119:A132"/>
    <mergeCell ref="A133:A138"/>
    <mergeCell ref="A139:A144"/>
    <mergeCell ref="A145:A159"/>
    <mergeCell ref="A160:A167"/>
    <mergeCell ref="A2:A7"/>
    <mergeCell ref="A8:A15"/>
    <mergeCell ref="A16:A20"/>
    <mergeCell ref="A105:A110"/>
    <mergeCell ref="A111:A118"/>
    <mergeCell ref="A21:A29"/>
    <mergeCell ref="A30:A35"/>
    <mergeCell ref="A36:A55"/>
    <mergeCell ref="A56:A68"/>
    <mergeCell ref="A69:A75"/>
    <mergeCell ref="A76:A85"/>
    <mergeCell ref="A86:A104"/>
    <mergeCell ref="B2:B7"/>
    <mergeCell ref="G2:H2"/>
    <mergeCell ref="G4:H4"/>
    <mergeCell ref="G6:G7"/>
    <mergeCell ref="H6:H7"/>
    <mergeCell ref="C7:F7"/>
    <mergeCell ref="C2:C6"/>
    <mergeCell ref="D2:D6"/>
    <mergeCell ref="E2:E6"/>
    <mergeCell ref="F2:F6"/>
    <mergeCell ref="B8:B15"/>
    <mergeCell ref="G8:H8"/>
    <mergeCell ref="G10:H10"/>
    <mergeCell ref="G12:H12"/>
    <mergeCell ref="G14:G15"/>
    <mergeCell ref="H14:H15"/>
    <mergeCell ref="C15:F15"/>
    <mergeCell ref="C8:C14"/>
    <mergeCell ref="D8:D14"/>
    <mergeCell ref="E8:E14"/>
    <mergeCell ref="F8:F14"/>
    <mergeCell ref="B16:B20"/>
    <mergeCell ref="G16:H16"/>
    <mergeCell ref="G19:G20"/>
    <mergeCell ref="H19:H20"/>
    <mergeCell ref="C20:F20"/>
    <mergeCell ref="C16:C19"/>
    <mergeCell ref="D16:D19"/>
    <mergeCell ref="E16:E19"/>
    <mergeCell ref="F16:F19"/>
    <mergeCell ref="B133:B138"/>
    <mergeCell ref="G133:H133"/>
    <mergeCell ref="G137:G138"/>
    <mergeCell ref="H137:H138"/>
    <mergeCell ref="C138:F138"/>
    <mergeCell ref="G119:H119"/>
    <mergeCell ref="G124:H124"/>
    <mergeCell ref="G129:H129"/>
    <mergeCell ref="C119:C131"/>
    <mergeCell ref="D119:D131"/>
    <mergeCell ref="E119:E131"/>
    <mergeCell ref="F119:F131"/>
    <mergeCell ref="C133:C137"/>
    <mergeCell ref="D133:D137"/>
    <mergeCell ref="E133:E137"/>
    <mergeCell ref="F133:F137"/>
    <mergeCell ref="C132:F132"/>
    <mergeCell ref="G135:H135"/>
    <mergeCell ref="G131:G132"/>
    <mergeCell ref="H131:H132"/>
    <mergeCell ref="A264:B264"/>
    <mergeCell ref="C264:F264"/>
    <mergeCell ref="A261:E261"/>
    <mergeCell ref="F261:H261"/>
    <mergeCell ref="A262:B262"/>
    <mergeCell ref="C262:F262"/>
    <mergeCell ref="H166:H167"/>
    <mergeCell ref="C167:F167"/>
    <mergeCell ref="B139:B144"/>
    <mergeCell ref="G139:H139"/>
    <mergeCell ref="G141:H141"/>
    <mergeCell ref="G143:G144"/>
    <mergeCell ref="H143:H144"/>
    <mergeCell ref="C144:F144"/>
    <mergeCell ref="G147:H147"/>
    <mergeCell ref="G158:G159"/>
    <mergeCell ref="A168:A179"/>
    <mergeCell ref="B168:B179"/>
    <mergeCell ref="G168:H168"/>
    <mergeCell ref="G173:H173"/>
    <mergeCell ref="G178:G179"/>
    <mergeCell ref="H178:H179"/>
    <mergeCell ref="C179:F179"/>
    <mergeCell ref="A180:A186"/>
    <mergeCell ref="A263:B263"/>
    <mergeCell ref="C263:F263"/>
    <mergeCell ref="B145:B159"/>
    <mergeCell ref="G145:H145"/>
    <mergeCell ref="G166:G167"/>
    <mergeCell ref="H158:H159"/>
    <mergeCell ref="C159:F159"/>
    <mergeCell ref="B160:B167"/>
    <mergeCell ref="G160:H160"/>
    <mergeCell ref="G163:H163"/>
    <mergeCell ref="B180:B186"/>
    <mergeCell ref="G180:H180"/>
    <mergeCell ref="G183:H183"/>
    <mergeCell ref="G185:G186"/>
    <mergeCell ref="H185:H186"/>
    <mergeCell ref="C186:F186"/>
    <mergeCell ref="C180:C185"/>
    <mergeCell ref="D180:D185"/>
    <mergeCell ref="E180:E185"/>
    <mergeCell ref="F180:F185"/>
    <mergeCell ref="A187:A199"/>
    <mergeCell ref="B187:B199"/>
    <mergeCell ref="G187:H187"/>
    <mergeCell ref="G189:H189"/>
    <mergeCell ref="A236:A239"/>
    <mergeCell ref="B236:B239"/>
    <mergeCell ref="G236:H236"/>
    <mergeCell ref="G238:G239"/>
    <mergeCell ref="H238:H239"/>
    <mergeCell ref="C239:F239"/>
    <mergeCell ref="C236:C238"/>
    <mergeCell ref="D236:D238"/>
    <mergeCell ref="E236:E238"/>
    <mergeCell ref="F236:F238"/>
    <mergeCell ref="A219:A224"/>
    <mergeCell ref="B219:B224"/>
    <mergeCell ref="G219:H219"/>
    <mergeCell ref="G223:G224"/>
    <mergeCell ref="H223:H224"/>
    <mergeCell ref="C224:F224"/>
    <mergeCell ref="C219:C223"/>
    <mergeCell ref="D219:D223"/>
    <mergeCell ref="E219:E223"/>
    <mergeCell ref="F219:F223"/>
    <mergeCell ref="A225:A230"/>
    <mergeCell ref="A240:A248"/>
    <mergeCell ref="B240:B248"/>
    <mergeCell ref="G240:H240"/>
    <mergeCell ref="G243:H243"/>
    <mergeCell ref="G245:H245"/>
    <mergeCell ref="G247:G248"/>
    <mergeCell ref="H247:H248"/>
    <mergeCell ref="C248:F248"/>
    <mergeCell ref="C240:C247"/>
    <mergeCell ref="D240:D247"/>
    <mergeCell ref="E240:E247"/>
    <mergeCell ref="F240:F247"/>
    <mergeCell ref="B225:B230"/>
    <mergeCell ref="G225:H225"/>
    <mergeCell ref="G227:H227"/>
    <mergeCell ref="G229:G230"/>
    <mergeCell ref="H229:H230"/>
    <mergeCell ref="C230:F230"/>
    <mergeCell ref="C225:C229"/>
    <mergeCell ref="D225:D229"/>
    <mergeCell ref="E225:E229"/>
    <mergeCell ref="F225:F229"/>
    <mergeCell ref="A231:A235"/>
    <mergeCell ref="A249:A254"/>
    <mergeCell ref="B249:B254"/>
    <mergeCell ref="G249:H249"/>
    <mergeCell ref="G251:H251"/>
    <mergeCell ref="G253:G254"/>
    <mergeCell ref="H253:H254"/>
    <mergeCell ref="C254:F254"/>
    <mergeCell ref="C249:C253"/>
    <mergeCell ref="D249:D253"/>
    <mergeCell ref="E249:E253"/>
    <mergeCell ref="F249:F253"/>
    <mergeCell ref="B231:B235"/>
    <mergeCell ref="G231:H231"/>
    <mergeCell ref="G234:G235"/>
    <mergeCell ref="H234:H235"/>
    <mergeCell ref="C235:F235"/>
    <mergeCell ref="C231:C234"/>
    <mergeCell ref="D231:D234"/>
    <mergeCell ref="E231:E234"/>
    <mergeCell ref="F231:F234"/>
    <mergeCell ref="A200:A205"/>
    <mergeCell ref="B200:B205"/>
    <mergeCell ref="G200:H200"/>
    <mergeCell ref="G204:G205"/>
    <mergeCell ref="H204:H205"/>
    <mergeCell ref="C205:F205"/>
    <mergeCell ref="C200:C204"/>
    <mergeCell ref="D200:D204"/>
    <mergeCell ref="E200:E204"/>
    <mergeCell ref="F200:F204"/>
    <mergeCell ref="A206:A218"/>
    <mergeCell ref="B206:B218"/>
    <mergeCell ref="G206:H206"/>
    <mergeCell ref="G215:H215"/>
    <mergeCell ref="G217:G218"/>
    <mergeCell ref="H217:H218"/>
    <mergeCell ref="C218:F218"/>
    <mergeCell ref="C206:C217"/>
    <mergeCell ref="D206:D217"/>
    <mergeCell ref="E206:E217"/>
    <mergeCell ref="F206:F217"/>
    <mergeCell ref="A255:A260"/>
    <mergeCell ref="B255:B260"/>
    <mergeCell ref="G255:H255"/>
    <mergeCell ref="G257:H257"/>
    <mergeCell ref="G259:G260"/>
    <mergeCell ref="H259:H260"/>
    <mergeCell ref="C260:F260"/>
    <mergeCell ref="C255:C259"/>
    <mergeCell ref="D255:D259"/>
    <mergeCell ref="E255:E259"/>
    <mergeCell ref="F255:F259"/>
    <mergeCell ref="E160:E166"/>
    <mergeCell ref="F160:F166"/>
    <mergeCell ref="C168:C178"/>
    <mergeCell ref="D168:D178"/>
    <mergeCell ref="E168:E178"/>
    <mergeCell ref="F168:F178"/>
    <mergeCell ref="C139:C143"/>
    <mergeCell ref="D139:D143"/>
    <mergeCell ref="E139:E143"/>
    <mergeCell ref="F139:F143"/>
    <mergeCell ref="C145:C158"/>
    <mergeCell ref="D145:D158"/>
    <mergeCell ref="E145:E158"/>
    <mergeCell ref="F145:F158"/>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EC57E7-4623-4101-B0BF-200E381529BB}">
  <dimension ref="A1:N326"/>
  <sheetViews>
    <sheetView zoomScale="97" zoomScaleNormal="97" workbookViewId="0">
      <pane ySplit="1" topLeftCell="A2" activePane="bottomLeft" state="frozen"/>
      <selection pane="bottomLeft" activeCell="C11" sqref="C11:F11"/>
    </sheetView>
  </sheetViews>
  <sheetFormatPr defaultColWidth="9.140625" defaultRowHeight="15.75" x14ac:dyDescent="0.25"/>
  <cols>
    <col min="1" max="1" width="12" style="4" customWidth="1"/>
    <col min="2" max="2" width="28.7109375" style="5" customWidth="1"/>
    <col min="3" max="3" width="23" style="4" customWidth="1"/>
    <col min="4" max="4" width="28.7109375" style="4" customWidth="1"/>
    <col min="5" max="5" width="24.5703125" style="4" customWidth="1"/>
    <col min="6" max="6" width="28" style="4" customWidth="1"/>
    <col min="7" max="7" width="25.5703125" style="4" customWidth="1"/>
    <col min="8" max="8" width="24.28515625" style="4" customWidth="1"/>
    <col min="9" max="9" width="18.28515625" style="4" customWidth="1"/>
    <col min="10" max="10" width="9.85546875" style="4" customWidth="1"/>
    <col min="11" max="11" width="11.85546875" style="4" customWidth="1"/>
    <col min="12" max="12" width="19.140625" style="4" customWidth="1"/>
    <col min="13" max="13" width="31.28515625" style="4" customWidth="1"/>
    <col min="14" max="14" width="16.42578125" style="4" customWidth="1"/>
    <col min="15" max="16384" width="9.140625" style="4"/>
  </cols>
  <sheetData>
    <row r="1" spans="1:14" s="5" customFormat="1" ht="48" thickBot="1" x14ac:dyDescent="0.3">
      <c r="A1" s="2" t="s">
        <v>0</v>
      </c>
      <c r="B1" s="1" t="s">
        <v>1</v>
      </c>
      <c r="C1" s="29" t="s">
        <v>2</v>
      </c>
      <c r="D1" s="3" t="s">
        <v>3</v>
      </c>
      <c r="E1" s="3" t="s">
        <v>4</v>
      </c>
      <c r="F1" s="3" t="s">
        <v>5</v>
      </c>
      <c r="G1" s="6" t="s">
        <v>6</v>
      </c>
      <c r="H1" s="7" t="s">
        <v>7</v>
      </c>
      <c r="I1" s="4"/>
      <c r="J1" s="4"/>
      <c r="K1" s="4"/>
      <c r="L1" s="4"/>
      <c r="M1" s="4"/>
      <c r="N1" s="4"/>
    </row>
    <row r="2" spans="1:14" ht="15.75" customHeight="1" x14ac:dyDescent="0.25">
      <c r="A2" s="33">
        <v>1</v>
      </c>
      <c r="B2" s="36" t="s">
        <v>1031</v>
      </c>
      <c r="C2" s="30" t="s">
        <v>1057</v>
      </c>
      <c r="D2" s="30" t="s">
        <v>1056</v>
      </c>
      <c r="E2" s="30" t="s">
        <v>837</v>
      </c>
      <c r="F2" s="30" t="s">
        <v>1055</v>
      </c>
      <c r="G2" s="39" t="s">
        <v>890</v>
      </c>
      <c r="H2" s="40"/>
    </row>
    <row r="3" spans="1:14" ht="30.75" customHeight="1" x14ac:dyDescent="0.25">
      <c r="A3" s="34"/>
      <c r="B3" s="37"/>
      <c r="C3" s="31"/>
      <c r="D3" s="31"/>
      <c r="E3" s="31"/>
      <c r="F3" s="31"/>
      <c r="G3" s="8" t="s">
        <v>134</v>
      </c>
      <c r="H3" s="14">
        <v>14</v>
      </c>
    </row>
    <row r="4" spans="1:14" ht="50.25" customHeight="1" x14ac:dyDescent="0.25">
      <c r="A4" s="34"/>
      <c r="B4" s="37"/>
      <c r="C4" s="31"/>
      <c r="D4" s="31"/>
      <c r="E4" s="31"/>
      <c r="F4" s="31"/>
      <c r="G4" s="8" t="s">
        <v>1054</v>
      </c>
      <c r="H4" s="14">
        <v>6</v>
      </c>
    </row>
    <row r="5" spans="1:14" ht="30" customHeight="1" thickBot="1" x14ac:dyDescent="0.3">
      <c r="A5" s="34"/>
      <c r="B5" s="37"/>
      <c r="C5" s="31"/>
      <c r="D5" s="31"/>
      <c r="E5" s="31"/>
      <c r="F5" s="31"/>
      <c r="G5" s="24" t="s">
        <v>1053</v>
      </c>
      <c r="H5" s="23">
        <v>1</v>
      </c>
    </row>
    <row r="6" spans="1:14" ht="15" customHeight="1" x14ac:dyDescent="0.25">
      <c r="A6" s="34"/>
      <c r="B6" s="37"/>
      <c r="C6" s="31"/>
      <c r="D6" s="31"/>
      <c r="E6" s="31"/>
      <c r="F6" s="31"/>
      <c r="G6" s="39" t="s">
        <v>908</v>
      </c>
      <c r="H6" s="40"/>
    </row>
    <row r="7" spans="1:14" ht="45" customHeight="1" thickBot="1" x14ac:dyDescent="0.3">
      <c r="A7" s="34"/>
      <c r="B7" s="37"/>
      <c r="C7" s="31"/>
      <c r="D7" s="31"/>
      <c r="E7" s="31"/>
      <c r="F7" s="31"/>
      <c r="G7" s="8" t="s">
        <v>907</v>
      </c>
      <c r="H7" s="14">
        <v>3</v>
      </c>
    </row>
    <row r="8" spans="1:14" ht="15" customHeight="1" x14ac:dyDescent="0.25">
      <c r="A8" s="34"/>
      <c r="B8" s="37"/>
      <c r="C8" s="31"/>
      <c r="D8" s="31"/>
      <c r="E8" s="31"/>
      <c r="F8" s="31"/>
      <c r="G8" s="39" t="s">
        <v>882</v>
      </c>
      <c r="H8" s="40"/>
    </row>
    <row r="9" spans="1:14" ht="34.5" customHeight="1" x14ac:dyDescent="0.25">
      <c r="A9" s="34"/>
      <c r="B9" s="37"/>
      <c r="C9" s="31"/>
      <c r="D9" s="31"/>
      <c r="E9" s="31"/>
      <c r="F9" s="31"/>
      <c r="G9" s="8" t="s">
        <v>880</v>
      </c>
      <c r="H9" s="14">
        <v>3</v>
      </c>
    </row>
    <row r="10" spans="1:14" ht="16.5" thickBot="1" x14ac:dyDescent="0.3">
      <c r="A10" s="34"/>
      <c r="B10" s="37"/>
      <c r="C10" s="32"/>
      <c r="D10" s="32"/>
      <c r="E10" s="32"/>
      <c r="F10" s="32"/>
      <c r="G10" s="41" t="s">
        <v>8</v>
      </c>
      <c r="H10" s="43">
        <f>H9+H7+H5+H4+H3</f>
        <v>27</v>
      </c>
    </row>
    <row r="11" spans="1:14" ht="120.75" customHeight="1" thickBot="1" x14ac:dyDescent="0.3">
      <c r="A11" s="35"/>
      <c r="B11" s="38"/>
      <c r="C11" s="45" t="s">
        <v>1052</v>
      </c>
      <c r="D11" s="45"/>
      <c r="E11" s="45"/>
      <c r="F11" s="46"/>
      <c r="G11" s="42"/>
      <c r="H11" s="44"/>
    </row>
    <row r="12" spans="1:14" ht="16.5" customHeight="1" x14ac:dyDescent="0.25">
      <c r="A12" s="33">
        <v>2</v>
      </c>
      <c r="B12" s="36" t="s">
        <v>893</v>
      </c>
      <c r="C12" s="30" t="s">
        <v>1051</v>
      </c>
      <c r="D12" s="30" t="s">
        <v>829</v>
      </c>
      <c r="E12" s="30" t="s">
        <v>1050</v>
      </c>
      <c r="F12" s="30" t="s">
        <v>1049</v>
      </c>
      <c r="G12" s="39" t="s">
        <v>890</v>
      </c>
      <c r="H12" s="40"/>
    </row>
    <row r="13" spans="1:14" ht="31.5" x14ac:dyDescent="0.25">
      <c r="A13" s="34"/>
      <c r="B13" s="37"/>
      <c r="C13" s="31"/>
      <c r="D13" s="31"/>
      <c r="E13" s="31"/>
      <c r="F13" s="31"/>
      <c r="G13" s="8" t="s">
        <v>1023</v>
      </c>
      <c r="H13" s="14">
        <v>7</v>
      </c>
    </row>
    <row r="14" spans="1:14" ht="48" thickBot="1" x14ac:dyDescent="0.3">
      <c r="A14" s="34"/>
      <c r="B14" s="37"/>
      <c r="C14" s="31"/>
      <c r="D14" s="31"/>
      <c r="E14" s="31"/>
      <c r="F14" s="31"/>
      <c r="G14" s="8" t="s">
        <v>989</v>
      </c>
      <c r="H14" s="14">
        <v>4</v>
      </c>
    </row>
    <row r="15" spans="1:14" ht="16.5" customHeight="1" x14ac:dyDescent="0.25">
      <c r="A15" s="34"/>
      <c r="B15" s="37"/>
      <c r="C15" s="31"/>
      <c r="D15" s="31"/>
      <c r="E15" s="31"/>
      <c r="F15" s="31"/>
      <c r="G15" s="39" t="s">
        <v>1048</v>
      </c>
      <c r="H15" s="40"/>
    </row>
    <row r="16" spans="1:14" ht="34.5" customHeight="1" x14ac:dyDescent="0.25">
      <c r="A16" s="34"/>
      <c r="B16" s="37"/>
      <c r="C16" s="31"/>
      <c r="D16" s="31"/>
      <c r="E16" s="31"/>
      <c r="F16" s="31"/>
      <c r="G16" s="8" t="s">
        <v>1047</v>
      </c>
      <c r="H16" s="14">
        <v>1</v>
      </c>
    </row>
    <row r="17" spans="1:8" ht="47.25" x14ac:dyDescent="0.25">
      <c r="A17" s="34"/>
      <c r="B17" s="37"/>
      <c r="C17" s="31"/>
      <c r="D17" s="31"/>
      <c r="E17" s="31"/>
      <c r="F17" s="31"/>
      <c r="G17" s="8" t="s">
        <v>1046</v>
      </c>
      <c r="H17" s="14">
        <v>1</v>
      </c>
    </row>
    <row r="18" spans="1:8" ht="47.25" x14ac:dyDescent="0.25">
      <c r="A18" s="34"/>
      <c r="B18" s="37"/>
      <c r="C18" s="31"/>
      <c r="D18" s="31"/>
      <c r="E18" s="31"/>
      <c r="F18" s="31"/>
      <c r="G18" s="8" t="s">
        <v>1045</v>
      </c>
      <c r="H18" s="14">
        <v>3</v>
      </c>
    </row>
    <row r="19" spans="1:8" ht="31.5" x14ac:dyDescent="0.25">
      <c r="A19" s="34"/>
      <c r="B19" s="37"/>
      <c r="C19" s="31"/>
      <c r="D19" s="31"/>
      <c r="E19" s="31"/>
      <c r="F19" s="31"/>
      <c r="G19" s="8" t="s">
        <v>1044</v>
      </c>
      <c r="H19" s="14">
        <v>5</v>
      </c>
    </row>
    <row r="20" spans="1:8" ht="63" x14ac:dyDescent="0.25">
      <c r="A20" s="34"/>
      <c r="B20" s="37"/>
      <c r="C20" s="31"/>
      <c r="D20" s="31"/>
      <c r="E20" s="31"/>
      <c r="F20" s="31"/>
      <c r="G20" s="8" t="s">
        <v>1043</v>
      </c>
      <c r="H20" s="14">
        <v>1</v>
      </c>
    </row>
    <row r="21" spans="1:8" ht="47.25" x14ac:dyDescent="0.25">
      <c r="A21" s="34"/>
      <c r="B21" s="37"/>
      <c r="C21" s="31"/>
      <c r="D21" s="31"/>
      <c r="E21" s="31"/>
      <c r="F21" s="31"/>
      <c r="G21" s="8" t="s">
        <v>1042</v>
      </c>
      <c r="H21" s="14">
        <v>1</v>
      </c>
    </row>
    <row r="22" spans="1:8" ht="31.5" x14ac:dyDescent="0.25">
      <c r="A22" s="34"/>
      <c r="B22" s="37"/>
      <c r="C22" s="31"/>
      <c r="D22" s="31"/>
      <c r="E22" s="31"/>
      <c r="F22" s="31"/>
      <c r="G22" s="8" t="s">
        <v>1041</v>
      </c>
      <c r="H22" s="14">
        <v>1</v>
      </c>
    </row>
    <row r="23" spans="1:8" ht="78.75" x14ac:dyDescent="0.25">
      <c r="A23" s="34"/>
      <c r="B23" s="37"/>
      <c r="C23" s="31"/>
      <c r="D23" s="31"/>
      <c r="E23" s="31"/>
      <c r="F23" s="31"/>
      <c r="G23" s="8" t="s">
        <v>1040</v>
      </c>
      <c r="H23" s="14">
        <v>18</v>
      </c>
    </row>
    <row r="24" spans="1:8" ht="31.5" x14ac:dyDescent="0.25">
      <c r="A24" s="34"/>
      <c r="B24" s="37"/>
      <c r="C24" s="31"/>
      <c r="D24" s="31"/>
      <c r="E24" s="31"/>
      <c r="F24" s="31"/>
      <c r="G24" s="8" t="s">
        <v>1039</v>
      </c>
      <c r="H24" s="14">
        <v>2</v>
      </c>
    </row>
    <row r="25" spans="1:8" ht="32.25" thickBot="1" x14ac:dyDescent="0.3">
      <c r="A25" s="34"/>
      <c r="B25" s="37"/>
      <c r="C25" s="31"/>
      <c r="D25" s="31"/>
      <c r="E25" s="31"/>
      <c r="F25" s="31"/>
      <c r="G25" s="8" t="s">
        <v>1038</v>
      </c>
      <c r="H25" s="14">
        <v>3</v>
      </c>
    </row>
    <row r="26" spans="1:8" x14ac:dyDescent="0.25">
      <c r="A26" s="34"/>
      <c r="B26" s="37"/>
      <c r="C26" s="31"/>
      <c r="D26" s="31"/>
      <c r="E26" s="31"/>
      <c r="F26" s="31"/>
      <c r="G26" s="39" t="s">
        <v>908</v>
      </c>
      <c r="H26" s="40"/>
    </row>
    <row r="27" spans="1:8" ht="32.25" thickBot="1" x14ac:dyDescent="0.3">
      <c r="A27" s="34"/>
      <c r="B27" s="37"/>
      <c r="C27" s="31"/>
      <c r="D27" s="31"/>
      <c r="E27" s="31"/>
      <c r="F27" s="31"/>
      <c r="G27" s="8" t="s">
        <v>907</v>
      </c>
      <c r="H27" s="14">
        <v>2</v>
      </c>
    </row>
    <row r="28" spans="1:8" x14ac:dyDescent="0.25">
      <c r="A28" s="34"/>
      <c r="B28" s="37"/>
      <c r="C28" s="31"/>
      <c r="D28" s="31"/>
      <c r="E28" s="31"/>
      <c r="F28" s="31"/>
      <c r="G28" s="39" t="s">
        <v>882</v>
      </c>
      <c r="H28" s="40"/>
    </row>
    <row r="29" spans="1:8" ht="32.25" thickBot="1" x14ac:dyDescent="0.3">
      <c r="A29" s="34"/>
      <c r="B29" s="37"/>
      <c r="C29" s="31"/>
      <c r="D29" s="31"/>
      <c r="E29" s="31"/>
      <c r="F29" s="31"/>
      <c r="G29" s="8" t="s">
        <v>880</v>
      </c>
      <c r="H29" s="14">
        <v>1</v>
      </c>
    </row>
    <row r="30" spans="1:8" x14ac:dyDescent="0.25">
      <c r="A30" s="34"/>
      <c r="B30" s="37"/>
      <c r="C30" s="31"/>
      <c r="D30" s="31"/>
      <c r="E30" s="31"/>
      <c r="F30" s="31"/>
      <c r="G30" s="39" t="s">
        <v>879</v>
      </c>
      <c r="H30" s="40"/>
    </row>
    <row r="31" spans="1:8" ht="16.5" thickBot="1" x14ac:dyDescent="0.3">
      <c r="A31" s="34"/>
      <c r="B31" s="37"/>
      <c r="C31" s="31"/>
      <c r="D31" s="31"/>
      <c r="E31" s="31"/>
      <c r="F31" s="31"/>
      <c r="G31" s="8" t="s">
        <v>944</v>
      </c>
      <c r="H31" s="14">
        <v>3</v>
      </c>
    </row>
    <row r="32" spans="1:8" x14ac:dyDescent="0.25">
      <c r="A32" s="34"/>
      <c r="B32" s="37"/>
      <c r="C32" s="31"/>
      <c r="D32" s="31"/>
      <c r="E32" s="31"/>
      <c r="F32" s="31"/>
      <c r="G32" s="39" t="s">
        <v>874</v>
      </c>
      <c r="H32" s="40"/>
    </row>
    <row r="33" spans="1:9" ht="31.5" x14ac:dyDescent="0.25">
      <c r="A33" s="34"/>
      <c r="B33" s="37"/>
      <c r="C33" s="31"/>
      <c r="D33" s="31"/>
      <c r="E33" s="31"/>
      <c r="F33" s="31"/>
      <c r="G33" s="8" t="s">
        <v>915</v>
      </c>
      <c r="H33" s="14">
        <v>7</v>
      </c>
    </row>
    <row r="34" spans="1:9" x14ac:dyDescent="0.25">
      <c r="A34" s="34"/>
      <c r="B34" s="37"/>
      <c r="C34" s="31"/>
      <c r="D34" s="31"/>
      <c r="E34" s="31"/>
      <c r="F34" s="31"/>
      <c r="G34" s="8" t="s">
        <v>873</v>
      </c>
      <c r="H34" s="14">
        <v>7</v>
      </c>
    </row>
    <row r="35" spans="1:9" x14ac:dyDescent="0.25">
      <c r="A35" s="34"/>
      <c r="B35" s="37"/>
      <c r="C35" s="31"/>
      <c r="D35" s="31"/>
      <c r="E35" s="31"/>
      <c r="F35" s="31"/>
      <c r="G35" s="8" t="s">
        <v>872</v>
      </c>
      <c r="H35" s="14">
        <v>7</v>
      </c>
    </row>
    <row r="36" spans="1:9" ht="16.5" thickBot="1" x14ac:dyDescent="0.3">
      <c r="A36" s="34"/>
      <c r="B36" s="37"/>
      <c r="C36" s="32"/>
      <c r="D36" s="32"/>
      <c r="E36" s="32"/>
      <c r="F36" s="32"/>
      <c r="G36" s="41" t="s">
        <v>8</v>
      </c>
      <c r="H36" s="43">
        <f>SUM(H33:H35,H31,H29,H27,H16:H25,H13:H14)</f>
        <v>74</v>
      </c>
    </row>
    <row r="37" spans="1:9" ht="141" customHeight="1" thickBot="1" x14ac:dyDescent="0.3">
      <c r="A37" s="35"/>
      <c r="B37" s="38"/>
      <c r="C37" s="45" t="s">
        <v>1037</v>
      </c>
      <c r="D37" s="45"/>
      <c r="E37" s="45"/>
      <c r="F37" s="46"/>
      <c r="G37" s="42"/>
      <c r="H37" s="44"/>
    </row>
    <row r="38" spans="1:9" ht="16.5" customHeight="1" x14ac:dyDescent="0.25">
      <c r="A38" s="33">
        <v>3</v>
      </c>
      <c r="B38" s="36" t="s">
        <v>1031</v>
      </c>
      <c r="C38" s="30" t="s">
        <v>825</v>
      </c>
      <c r="D38" s="30" t="s">
        <v>824</v>
      </c>
      <c r="E38" s="30" t="s">
        <v>818</v>
      </c>
      <c r="F38" s="30" t="s">
        <v>1036</v>
      </c>
      <c r="G38" s="39" t="s">
        <v>908</v>
      </c>
      <c r="H38" s="40"/>
    </row>
    <row r="39" spans="1:9" ht="32.25" thickBot="1" x14ac:dyDescent="0.3">
      <c r="A39" s="34"/>
      <c r="B39" s="37"/>
      <c r="C39" s="31"/>
      <c r="D39" s="31"/>
      <c r="E39" s="31"/>
      <c r="F39" s="31"/>
      <c r="G39" s="8" t="s">
        <v>907</v>
      </c>
      <c r="H39" s="14">
        <v>2</v>
      </c>
    </row>
    <row r="40" spans="1:9" x14ac:dyDescent="0.25">
      <c r="A40" s="34"/>
      <c r="B40" s="37"/>
      <c r="C40" s="31"/>
      <c r="D40" s="31"/>
      <c r="E40" s="31"/>
      <c r="F40" s="31"/>
      <c r="G40" s="39" t="s">
        <v>882</v>
      </c>
      <c r="H40" s="40"/>
    </row>
    <row r="41" spans="1:9" ht="32.25" thickBot="1" x14ac:dyDescent="0.3">
      <c r="A41" s="34"/>
      <c r="B41" s="37"/>
      <c r="C41" s="31"/>
      <c r="D41" s="31"/>
      <c r="E41" s="31"/>
      <c r="F41" s="31"/>
      <c r="G41" s="8" t="s">
        <v>880</v>
      </c>
      <c r="H41" s="14">
        <v>1</v>
      </c>
    </row>
    <row r="42" spans="1:9" x14ac:dyDescent="0.25">
      <c r="A42" s="34"/>
      <c r="B42" s="37"/>
      <c r="C42" s="31"/>
      <c r="D42" s="31"/>
      <c r="E42" s="31"/>
      <c r="F42" s="31"/>
      <c r="G42" s="39" t="s">
        <v>874</v>
      </c>
      <c r="H42" s="40"/>
    </row>
    <row r="43" spans="1:9" ht="32.25" thickBot="1" x14ac:dyDescent="0.3">
      <c r="A43" s="34"/>
      <c r="B43" s="37"/>
      <c r="C43" s="31"/>
      <c r="D43" s="31"/>
      <c r="E43" s="31"/>
      <c r="F43" s="31"/>
      <c r="G43" s="8" t="s">
        <v>915</v>
      </c>
      <c r="H43" s="14">
        <v>21</v>
      </c>
    </row>
    <row r="44" spans="1:9" x14ac:dyDescent="0.25">
      <c r="A44" s="34"/>
      <c r="B44" s="37"/>
      <c r="C44" s="31"/>
      <c r="D44" s="31"/>
      <c r="E44" s="31"/>
      <c r="F44" s="31"/>
      <c r="G44" s="39" t="s">
        <v>890</v>
      </c>
      <c r="H44" s="40"/>
    </row>
    <row r="45" spans="1:9" ht="31.5" x14ac:dyDescent="0.25">
      <c r="A45" s="34"/>
      <c r="B45" s="37"/>
      <c r="C45" s="31"/>
      <c r="D45" s="31"/>
      <c r="E45" s="31"/>
      <c r="F45" s="31"/>
      <c r="G45" s="24" t="s">
        <v>1035</v>
      </c>
      <c r="H45" s="23">
        <v>5</v>
      </c>
      <c r="I45" s="28"/>
    </row>
    <row r="46" spans="1:9" ht="63" x14ac:dyDescent="0.25">
      <c r="A46" s="34"/>
      <c r="B46" s="37"/>
      <c r="C46" s="31"/>
      <c r="D46" s="31"/>
      <c r="E46" s="31"/>
      <c r="F46" s="31"/>
      <c r="G46" s="24" t="s">
        <v>1034</v>
      </c>
      <c r="H46" s="23">
        <v>1</v>
      </c>
      <c r="I46" s="28"/>
    </row>
    <row r="47" spans="1:9" ht="31.5" x14ac:dyDescent="0.25">
      <c r="A47" s="34"/>
      <c r="B47" s="37"/>
      <c r="C47" s="31"/>
      <c r="D47" s="31"/>
      <c r="E47" s="31"/>
      <c r="F47" s="31"/>
      <c r="G47" s="24" t="s">
        <v>1033</v>
      </c>
      <c r="H47" s="23">
        <v>3</v>
      </c>
      <c r="I47" s="28"/>
    </row>
    <row r="48" spans="1:9" ht="16.5" thickBot="1" x14ac:dyDescent="0.3">
      <c r="A48" s="34"/>
      <c r="B48" s="37"/>
      <c r="C48" s="32"/>
      <c r="D48" s="32"/>
      <c r="E48" s="32"/>
      <c r="F48" s="32"/>
      <c r="G48" s="41" t="s">
        <v>8</v>
      </c>
      <c r="H48" s="43">
        <f>SUM(H45:H47,H43,H41,H39)</f>
        <v>33</v>
      </c>
    </row>
    <row r="49" spans="1:9" ht="108" customHeight="1" thickBot="1" x14ac:dyDescent="0.3">
      <c r="A49" s="35"/>
      <c r="B49" s="38"/>
      <c r="C49" s="45" t="s">
        <v>1032</v>
      </c>
      <c r="D49" s="45"/>
      <c r="E49" s="45"/>
      <c r="F49" s="46"/>
      <c r="G49" s="42"/>
      <c r="H49" s="44"/>
    </row>
    <row r="50" spans="1:9" ht="16.5" customHeight="1" x14ac:dyDescent="0.25">
      <c r="A50" s="33">
        <v>4</v>
      </c>
      <c r="B50" s="36" t="s">
        <v>1031</v>
      </c>
      <c r="C50" s="30" t="s">
        <v>820</v>
      </c>
      <c r="D50" s="30" t="s">
        <v>1030</v>
      </c>
      <c r="E50" s="30" t="s">
        <v>818</v>
      </c>
      <c r="F50" s="30" t="s">
        <v>1029</v>
      </c>
      <c r="G50" s="39" t="s">
        <v>908</v>
      </c>
      <c r="H50" s="40"/>
    </row>
    <row r="51" spans="1:9" ht="50.25" customHeight="1" thickBot="1" x14ac:dyDescent="0.3">
      <c r="A51" s="34"/>
      <c r="B51" s="37"/>
      <c r="C51" s="31"/>
      <c r="D51" s="31"/>
      <c r="E51" s="31"/>
      <c r="F51" s="31"/>
      <c r="G51" s="24" t="s">
        <v>1028</v>
      </c>
      <c r="H51" s="23">
        <v>2</v>
      </c>
      <c r="I51" s="28"/>
    </row>
    <row r="52" spans="1:9" x14ac:dyDescent="0.25">
      <c r="A52" s="34"/>
      <c r="B52" s="37"/>
      <c r="C52" s="31"/>
      <c r="D52" s="31"/>
      <c r="E52" s="31"/>
      <c r="F52" s="31"/>
      <c r="G52" s="39" t="s">
        <v>890</v>
      </c>
      <c r="H52" s="40"/>
      <c r="I52" s="27"/>
    </row>
    <row r="53" spans="1:9" ht="31.5" x14ac:dyDescent="0.25">
      <c r="A53" s="34"/>
      <c r="B53" s="37"/>
      <c r="C53" s="31"/>
      <c r="D53" s="31"/>
      <c r="E53" s="31"/>
      <c r="F53" s="31"/>
      <c r="G53" s="8" t="s">
        <v>134</v>
      </c>
      <c r="H53" s="23">
        <v>2</v>
      </c>
    </row>
    <row r="54" spans="1:9" ht="16.5" thickBot="1" x14ac:dyDescent="0.3">
      <c r="A54" s="34"/>
      <c r="B54" s="37"/>
      <c r="C54" s="32"/>
      <c r="D54" s="32"/>
      <c r="E54" s="32"/>
      <c r="F54" s="32"/>
      <c r="G54" s="41" t="s">
        <v>8</v>
      </c>
      <c r="H54" s="43">
        <f>SUM(H51:H51,H53:H53,)</f>
        <v>4</v>
      </c>
    </row>
    <row r="55" spans="1:9" ht="79.5" customHeight="1" thickBot="1" x14ac:dyDescent="0.3">
      <c r="A55" s="35"/>
      <c r="B55" s="38"/>
      <c r="C55" s="45" t="s">
        <v>1027</v>
      </c>
      <c r="D55" s="45"/>
      <c r="E55" s="45"/>
      <c r="F55" s="46"/>
      <c r="G55" s="42"/>
      <c r="H55" s="44"/>
    </row>
    <row r="56" spans="1:9" ht="16.5" customHeight="1" x14ac:dyDescent="0.25">
      <c r="A56" s="33">
        <v>5</v>
      </c>
      <c r="B56" s="36" t="s">
        <v>893</v>
      </c>
      <c r="C56" s="30" t="s">
        <v>1026</v>
      </c>
      <c r="D56" s="30" t="s">
        <v>1025</v>
      </c>
      <c r="E56" s="30" t="s">
        <v>810</v>
      </c>
      <c r="F56" s="30" t="s">
        <v>1024</v>
      </c>
      <c r="G56" s="39" t="s">
        <v>890</v>
      </c>
      <c r="H56" s="40"/>
    </row>
    <row r="57" spans="1:9" ht="31.5" x14ac:dyDescent="0.25">
      <c r="A57" s="34"/>
      <c r="B57" s="37"/>
      <c r="C57" s="31"/>
      <c r="D57" s="31"/>
      <c r="E57" s="31"/>
      <c r="F57" s="31"/>
      <c r="G57" s="8" t="s">
        <v>1023</v>
      </c>
      <c r="H57" s="14">
        <v>8</v>
      </c>
    </row>
    <row r="58" spans="1:9" ht="31.5" x14ac:dyDescent="0.25">
      <c r="A58" s="34"/>
      <c r="B58" s="37"/>
      <c r="C58" s="31"/>
      <c r="D58" s="31"/>
      <c r="E58" s="31"/>
      <c r="F58" s="31"/>
      <c r="G58" s="8" t="s">
        <v>889</v>
      </c>
      <c r="H58" s="14">
        <v>6</v>
      </c>
    </row>
    <row r="59" spans="1:9" ht="48" thickBot="1" x14ac:dyDescent="0.3">
      <c r="A59" s="34"/>
      <c r="B59" s="37"/>
      <c r="C59" s="31"/>
      <c r="D59" s="31"/>
      <c r="E59" s="31"/>
      <c r="F59" s="31"/>
      <c r="G59" s="8" t="s">
        <v>989</v>
      </c>
      <c r="H59" s="14">
        <v>4</v>
      </c>
    </row>
    <row r="60" spans="1:9" x14ac:dyDescent="0.25">
      <c r="A60" s="34"/>
      <c r="B60" s="37"/>
      <c r="C60" s="31"/>
      <c r="D60" s="31"/>
      <c r="E60" s="31"/>
      <c r="F60" s="31"/>
      <c r="G60" s="39" t="s">
        <v>908</v>
      </c>
      <c r="H60" s="40"/>
    </row>
    <row r="61" spans="1:9" ht="32.25" thickBot="1" x14ac:dyDescent="0.3">
      <c r="A61" s="34"/>
      <c r="B61" s="37"/>
      <c r="C61" s="31"/>
      <c r="D61" s="31"/>
      <c r="E61" s="31"/>
      <c r="F61" s="31"/>
      <c r="G61" s="8" t="s">
        <v>907</v>
      </c>
      <c r="H61" s="14">
        <v>7</v>
      </c>
    </row>
    <row r="62" spans="1:9" x14ac:dyDescent="0.25">
      <c r="A62" s="34"/>
      <c r="B62" s="37"/>
      <c r="C62" s="31"/>
      <c r="D62" s="31"/>
      <c r="E62" s="31"/>
      <c r="F62" s="31"/>
      <c r="G62" s="39" t="s">
        <v>882</v>
      </c>
      <c r="H62" s="40"/>
    </row>
    <row r="63" spans="1:9" ht="32.25" thickBot="1" x14ac:dyDescent="0.3">
      <c r="A63" s="34"/>
      <c r="B63" s="37"/>
      <c r="C63" s="31"/>
      <c r="D63" s="31"/>
      <c r="E63" s="31"/>
      <c r="F63" s="31"/>
      <c r="G63" s="8" t="s">
        <v>880</v>
      </c>
      <c r="H63" s="14">
        <v>7</v>
      </c>
    </row>
    <row r="64" spans="1:9" ht="15.75" customHeight="1" x14ac:dyDescent="0.25">
      <c r="A64" s="34"/>
      <c r="B64" s="37"/>
      <c r="C64" s="31"/>
      <c r="D64" s="31"/>
      <c r="E64" s="31"/>
      <c r="F64" s="31"/>
      <c r="G64" s="39" t="s">
        <v>879</v>
      </c>
      <c r="H64" s="40"/>
    </row>
    <row r="65" spans="1:8" x14ac:dyDescent="0.25">
      <c r="A65" s="34"/>
      <c r="B65" s="37"/>
      <c r="C65" s="31"/>
      <c r="D65" s="31"/>
      <c r="E65" s="31"/>
      <c r="F65" s="31"/>
      <c r="G65" s="8" t="s">
        <v>944</v>
      </c>
      <c r="H65" s="14">
        <v>2</v>
      </c>
    </row>
    <row r="66" spans="1:8" ht="16.5" thickBot="1" x14ac:dyDescent="0.3">
      <c r="A66" s="34"/>
      <c r="B66" s="37"/>
      <c r="C66" s="32"/>
      <c r="D66" s="32"/>
      <c r="E66" s="32"/>
      <c r="F66" s="32"/>
      <c r="G66" s="41" t="s">
        <v>8</v>
      </c>
      <c r="H66" s="43">
        <f>SUM(H65,H63,H61,H57:H59)</f>
        <v>34</v>
      </c>
    </row>
    <row r="67" spans="1:8" ht="115.5" customHeight="1" thickBot="1" x14ac:dyDescent="0.3">
      <c r="A67" s="35"/>
      <c r="B67" s="38"/>
      <c r="C67" s="45" t="s">
        <v>1022</v>
      </c>
      <c r="D67" s="45"/>
      <c r="E67" s="45"/>
      <c r="F67" s="46"/>
      <c r="G67" s="42"/>
      <c r="H67" s="44"/>
    </row>
    <row r="68" spans="1:8" ht="16.5" customHeight="1" x14ac:dyDescent="0.25">
      <c r="A68" s="33">
        <v>6</v>
      </c>
      <c r="B68" s="36" t="s">
        <v>870</v>
      </c>
      <c r="C68" s="30" t="s">
        <v>800</v>
      </c>
      <c r="D68" s="30" t="s">
        <v>799</v>
      </c>
      <c r="E68" s="30" t="s">
        <v>798</v>
      </c>
      <c r="F68" s="30" t="s">
        <v>1021</v>
      </c>
      <c r="G68" s="39" t="s">
        <v>905</v>
      </c>
      <c r="H68" s="40"/>
    </row>
    <row r="69" spans="1:8" x14ac:dyDescent="0.25">
      <c r="A69" s="34"/>
      <c r="B69" s="37"/>
      <c r="C69" s="31"/>
      <c r="D69" s="31"/>
      <c r="E69" s="31"/>
      <c r="F69" s="31"/>
      <c r="G69" s="8" t="s">
        <v>1020</v>
      </c>
      <c r="H69" s="14">
        <v>2</v>
      </c>
    </row>
    <row r="70" spans="1:8" ht="31.5" x14ac:dyDescent="0.25">
      <c r="A70" s="34"/>
      <c r="B70" s="37"/>
      <c r="C70" s="31"/>
      <c r="D70" s="31"/>
      <c r="E70" s="31"/>
      <c r="F70" s="31"/>
      <c r="G70" s="8" t="s">
        <v>1019</v>
      </c>
      <c r="H70" s="14">
        <v>2</v>
      </c>
    </row>
    <row r="71" spans="1:8" ht="31.5" x14ac:dyDescent="0.25">
      <c r="A71" s="34"/>
      <c r="B71" s="37"/>
      <c r="C71" s="31"/>
      <c r="D71" s="31"/>
      <c r="E71" s="31"/>
      <c r="F71" s="31"/>
      <c r="G71" s="8" t="s">
        <v>1005</v>
      </c>
      <c r="H71" s="14">
        <v>2</v>
      </c>
    </row>
    <row r="72" spans="1:8" x14ac:dyDescent="0.25">
      <c r="A72" s="34"/>
      <c r="B72" s="37"/>
      <c r="C72" s="31"/>
      <c r="D72" s="31"/>
      <c r="E72" s="31"/>
      <c r="F72" s="31"/>
      <c r="G72" s="8" t="s">
        <v>998</v>
      </c>
      <c r="H72" s="14">
        <v>1</v>
      </c>
    </row>
    <row r="73" spans="1:8" ht="31.5" x14ac:dyDescent="0.25">
      <c r="A73" s="34"/>
      <c r="B73" s="37"/>
      <c r="C73" s="31"/>
      <c r="D73" s="31"/>
      <c r="E73" s="31"/>
      <c r="F73" s="31"/>
      <c r="G73" s="8" t="s">
        <v>1018</v>
      </c>
      <c r="H73" s="14">
        <v>2</v>
      </c>
    </row>
    <row r="74" spans="1:8" ht="31.5" x14ac:dyDescent="0.25">
      <c r="A74" s="34"/>
      <c r="B74" s="37"/>
      <c r="C74" s="31"/>
      <c r="D74" s="31"/>
      <c r="E74" s="31"/>
      <c r="F74" s="31"/>
      <c r="G74" s="8" t="s">
        <v>904</v>
      </c>
      <c r="H74" s="14">
        <v>1</v>
      </c>
    </row>
    <row r="75" spans="1:8" ht="48" thickBot="1" x14ac:dyDescent="0.3">
      <c r="A75" s="34"/>
      <c r="B75" s="37"/>
      <c r="C75" s="31"/>
      <c r="D75" s="31"/>
      <c r="E75" s="31"/>
      <c r="F75" s="31"/>
      <c r="G75" s="8" t="s">
        <v>903</v>
      </c>
      <c r="H75" s="14">
        <v>2</v>
      </c>
    </row>
    <row r="76" spans="1:8" x14ac:dyDescent="0.25">
      <c r="A76" s="34"/>
      <c r="B76" s="37"/>
      <c r="C76" s="31"/>
      <c r="D76" s="31"/>
      <c r="E76" s="31"/>
      <c r="F76" s="31"/>
      <c r="G76" s="39" t="s">
        <v>866</v>
      </c>
      <c r="H76" s="40"/>
    </row>
    <row r="77" spans="1:8" ht="31.5" x14ac:dyDescent="0.25">
      <c r="A77" s="34"/>
      <c r="B77" s="37"/>
      <c r="C77" s="31"/>
      <c r="D77" s="31"/>
      <c r="E77" s="31"/>
      <c r="F77" s="31"/>
      <c r="G77" s="8" t="s">
        <v>545</v>
      </c>
      <c r="H77" s="14">
        <v>8</v>
      </c>
    </row>
    <row r="78" spans="1:8" ht="31.5" x14ac:dyDescent="0.25">
      <c r="A78" s="34"/>
      <c r="B78" s="37"/>
      <c r="C78" s="31"/>
      <c r="D78" s="31"/>
      <c r="E78" s="31"/>
      <c r="F78" s="31"/>
      <c r="G78" s="8" t="s">
        <v>546</v>
      </c>
      <c r="H78" s="14">
        <v>3</v>
      </c>
    </row>
    <row r="79" spans="1:8" ht="58.5" customHeight="1" x14ac:dyDescent="0.25">
      <c r="A79" s="34"/>
      <c r="B79" s="37"/>
      <c r="C79" s="31"/>
      <c r="D79" s="31"/>
      <c r="E79" s="31"/>
      <c r="F79" s="31"/>
      <c r="G79" s="8" t="s">
        <v>1017</v>
      </c>
      <c r="H79" s="14">
        <v>21</v>
      </c>
    </row>
    <row r="80" spans="1:8" x14ac:dyDescent="0.25">
      <c r="A80" s="34"/>
      <c r="B80" s="37"/>
      <c r="C80" s="31"/>
      <c r="D80" s="31"/>
      <c r="E80" s="31"/>
      <c r="F80" s="31"/>
      <c r="G80" s="65" t="s">
        <v>999</v>
      </c>
      <c r="H80" s="66"/>
    </row>
    <row r="81" spans="1:8" x14ac:dyDescent="0.25">
      <c r="A81" s="34"/>
      <c r="B81" s="37"/>
      <c r="C81" s="31"/>
      <c r="D81" s="31"/>
      <c r="E81" s="31"/>
      <c r="F81" s="31"/>
      <c r="G81" s="8" t="s">
        <v>795</v>
      </c>
      <c r="H81" s="14">
        <v>2</v>
      </c>
    </row>
    <row r="82" spans="1:8" x14ac:dyDescent="0.25">
      <c r="A82" s="34"/>
      <c r="B82" s="37"/>
      <c r="C82" s="31"/>
      <c r="D82" s="31"/>
      <c r="E82" s="31"/>
      <c r="F82" s="31"/>
      <c r="G82" s="8" t="s">
        <v>794</v>
      </c>
      <c r="H82" s="14">
        <v>2</v>
      </c>
    </row>
    <row r="83" spans="1:8" x14ac:dyDescent="0.25">
      <c r="A83" s="34"/>
      <c r="B83" s="37"/>
      <c r="C83" s="31"/>
      <c r="D83" s="31"/>
      <c r="E83" s="31"/>
      <c r="F83" s="31"/>
      <c r="G83" s="8" t="s">
        <v>372</v>
      </c>
      <c r="H83" s="14">
        <v>5</v>
      </c>
    </row>
    <row r="84" spans="1:8" x14ac:dyDescent="0.25">
      <c r="A84" s="34"/>
      <c r="B84" s="37"/>
      <c r="C84" s="31"/>
      <c r="D84" s="31"/>
      <c r="E84" s="31"/>
      <c r="F84" s="31"/>
      <c r="G84" s="8" t="s">
        <v>793</v>
      </c>
      <c r="H84" s="14">
        <v>2</v>
      </c>
    </row>
    <row r="85" spans="1:8" ht="16.5" thickBot="1" x14ac:dyDescent="0.3">
      <c r="A85" s="34"/>
      <c r="B85" s="37"/>
      <c r="C85" s="31"/>
      <c r="D85" s="31"/>
      <c r="E85" s="31"/>
      <c r="F85" s="31"/>
      <c r="G85" s="8" t="s">
        <v>483</v>
      </c>
      <c r="H85" s="14">
        <v>8</v>
      </c>
    </row>
    <row r="86" spans="1:8" x14ac:dyDescent="0.25">
      <c r="A86" s="34"/>
      <c r="B86" s="37"/>
      <c r="C86" s="31"/>
      <c r="D86" s="31"/>
      <c r="E86" s="31"/>
      <c r="F86" s="31"/>
      <c r="G86" s="39" t="s">
        <v>908</v>
      </c>
      <c r="H86" s="40"/>
    </row>
    <row r="87" spans="1:8" ht="31.5" x14ac:dyDescent="0.25">
      <c r="A87" s="34"/>
      <c r="B87" s="37"/>
      <c r="C87" s="31"/>
      <c r="D87" s="31"/>
      <c r="E87" s="31"/>
      <c r="F87" s="31"/>
      <c r="G87" s="8" t="s">
        <v>947</v>
      </c>
      <c r="H87" s="14">
        <v>3</v>
      </c>
    </row>
    <row r="88" spans="1:8" ht="16.5" thickBot="1" x14ac:dyDescent="0.3">
      <c r="A88" s="34"/>
      <c r="B88" s="37"/>
      <c r="C88" s="32"/>
      <c r="D88" s="32"/>
      <c r="E88" s="32"/>
      <c r="F88" s="32"/>
      <c r="G88" s="41" t="s">
        <v>8</v>
      </c>
      <c r="H88" s="43">
        <f>SUM(H69:H75,H77:H79,H81:H85,H87:H87,)</f>
        <v>66</v>
      </c>
    </row>
    <row r="89" spans="1:8" ht="114.75" customHeight="1" thickBot="1" x14ac:dyDescent="0.3">
      <c r="A89" s="35"/>
      <c r="B89" s="38"/>
      <c r="C89" s="45" t="s">
        <v>1016</v>
      </c>
      <c r="D89" s="45"/>
      <c r="E89" s="45"/>
      <c r="F89" s="46"/>
      <c r="G89" s="42"/>
      <c r="H89" s="44"/>
    </row>
    <row r="90" spans="1:8" ht="16.5" customHeight="1" x14ac:dyDescent="0.25">
      <c r="A90" s="33">
        <v>7</v>
      </c>
      <c r="B90" s="36" t="s">
        <v>870</v>
      </c>
      <c r="C90" s="30" t="s">
        <v>1015</v>
      </c>
      <c r="D90" s="30" t="s">
        <v>1014</v>
      </c>
      <c r="E90" s="30" t="s">
        <v>789</v>
      </c>
      <c r="F90" s="30" t="s">
        <v>1013</v>
      </c>
      <c r="G90" s="39" t="s">
        <v>890</v>
      </c>
      <c r="H90" s="40"/>
    </row>
    <row r="91" spans="1:8" ht="32.25" thickBot="1" x14ac:dyDescent="0.3">
      <c r="A91" s="34"/>
      <c r="B91" s="37"/>
      <c r="C91" s="31"/>
      <c r="D91" s="31"/>
      <c r="E91" s="31"/>
      <c r="F91" s="31"/>
      <c r="G91" s="8" t="s">
        <v>1012</v>
      </c>
      <c r="H91" s="14">
        <v>5</v>
      </c>
    </row>
    <row r="92" spans="1:8" x14ac:dyDescent="0.25">
      <c r="A92" s="34"/>
      <c r="B92" s="37"/>
      <c r="C92" s="31"/>
      <c r="D92" s="31"/>
      <c r="E92" s="31"/>
      <c r="F92" s="31"/>
      <c r="G92" s="39" t="s">
        <v>1011</v>
      </c>
      <c r="H92" s="40"/>
    </row>
    <row r="93" spans="1:8" x14ac:dyDescent="0.25">
      <c r="A93" s="34"/>
      <c r="B93" s="37"/>
      <c r="C93" s="31"/>
      <c r="D93" s="31"/>
      <c r="E93" s="31"/>
      <c r="F93" s="31"/>
      <c r="G93" s="8" t="s">
        <v>755</v>
      </c>
      <c r="H93" s="14">
        <v>5</v>
      </c>
    </row>
    <row r="94" spans="1:8" x14ac:dyDescent="0.25">
      <c r="A94" s="34"/>
      <c r="B94" s="37"/>
      <c r="C94" s="31"/>
      <c r="D94" s="31"/>
      <c r="E94" s="31"/>
      <c r="F94" s="31"/>
      <c r="G94" s="8" t="s">
        <v>754</v>
      </c>
      <c r="H94" s="14">
        <v>8</v>
      </c>
    </row>
    <row r="95" spans="1:8" ht="16.5" thickBot="1" x14ac:dyDescent="0.3">
      <c r="A95" s="34"/>
      <c r="B95" s="37"/>
      <c r="C95" s="31"/>
      <c r="D95" s="31"/>
      <c r="E95" s="31"/>
      <c r="F95" s="31"/>
      <c r="G95" s="8" t="s">
        <v>753</v>
      </c>
      <c r="H95" s="14">
        <v>5</v>
      </c>
    </row>
    <row r="96" spans="1:8" x14ac:dyDescent="0.25">
      <c r="A96" s="34"/>
      <c r="B96" s="37"/>
      <c r="C96" s="31"/>
      <c r="D96" s="31"/>
      <c r="E96" s="31"/>
      <c r="F96" s="31"/>
      <c r="G96" s="39" t="s">
        <v>999</v>
      </c>
      <c r="H96" s="40"/>
    </row>
    <row r="97" spans="1:8" x14ac:dyDescent="0.25">
      <c r="A97" s="34"/>
      <c r="B97" s="37"/>
      <c r="C97" s="31"/>
      <c r="D97" s="31"/>
      <c r="E97" s="31"/>
      <c r="F97" s="31"/>
      <c r="G97" s="8" t="s">
        <v>795</v>
      </c>
      <c r="H97" s="14">
        <v>6</v>
      </c>
    </row>
    <row r="98" spans="1:8" x14ac:dyDescent="0.25">
      <c r="A98" s="34"/>
      <c r="B98" s="37"/>
      <c r="C98" s="31"/>
      <c r="D98" s="31"/>
      <c r="E98" s="31"/>
      <c r="F98" s="31"/>
      <c r="G98" s="8" t="s">
        <v>794</v>
      </c>
      <c r="H98" s="14">
        <v>3</v>
      </c>
    </row>
    <row r="99" spans="1:8" x14ac:dyDescent="0.25">
      <c r="A99" s="34"/>
      <c r="B99" s="37"/>
      <c r="C99" s="31"/>
      <c r="D99" s="31"/>
      <c r="E99" s="31"/>
      <c r="F99" s="31"/>
      <c r="G99" s="8" t="s">
        <v>372</v>
      </c>
      <c r="H99" s="14">
        <v>5</v>
      </c>
    </row>
    <row r="100" spans="1:8" ht="16.5" thickBot="1" x14ac:dyDescent="0.3">
      <c r="A100" s="34"/>
      <c r="B100" s="37"/>
      <c r="C100" s="31"/>
      <c r="D100" s="31"/>
      <c r="E100" s="31"/>
      <c r="F100" s="31"/>
      <c r="G100" s="8" t="s">
        <v>793</v>
      </c>
      <c r="H100" s="14">
        <v>2</v>
      </c>
    </row>
    <row r="101" spans="1:8" x14ac:dyDescent="0.25">
      <c r="A101" s="34"/>
      <c r="B101" s="37"/>
      <c r="C101" s="31"/>
      <c r="D101" s="31"/>
      <c r="E101" s="31"/>
      <c r="F101" s="31"/>
      <c r="G101" s="39" t="s">
        <v>1010</v>
      </c>
      <c r="H101" s="40"/>
    </row>
    <row r="102" spans="1:8" ht="31.5" x14ac:dyDescent="0.25">
      <c r="A102" s="34"/>
      <c r="B102" s="37"/>
      <c r="C102" s="31"/>
      <c r="D102" s="31"/>
      <c r="E102" s="31"/>
      <c r="F102" s="31"/>
      <c r="G102" s="8" t="s">
        <v>786</v>
      </c>
      <c r="H102" s="14">
        <v>3</v>
      </c>
    </row>
    <row r="103" spans="1:8" ht="31.5" x14ac:dyDescent="0.25">
      <c r="A103" s="34"/>
      <c r="B103" s="37"/>
      <c r="C103" s="31"/>
      <c r="D103" s="31"/>
      <c r="E103" s="31"/>
      <c r="F103" s="31"/>
      <c r="G103" s="8" t="s">
        <v>785</v>
      </c>
      <c r="H103" s="14">
        <v>2</v>
      </c>
    </row>
    <row r="104" spans="1:8" ht="31.5" x14ac:dyDescent="0.25">
      <c r="A104" s="34"/>
      <c r="B104" s="37"/>
      <c r="C104" s="31"/>
      <c r="D104" s="31"/>
      <c r="E104" s="31"/>
      <c r="F104" s="31"/>
      <c r="G104" s="8" t="s">
        <v>784</v>
      </c>
      <c r="H104" s="14">
        <v>7</v>
      </c>
    </row>
    <row r="105" spans="1:8" ht="31.5" x14ac:dyDescent="0.25">
      <c r="A105" s="34"/>
      <c r="B105" s="37"/>
      <c r="C105" s="31"/>
      <c r="D105" s="31"/>
      <c r="E105" s="31"/>
      <c r="F105" s="31"/>
      <c r="G105" s="8" t="s">
        <v>783</v>
      </c>
      <c r="H105" s="14">
        <v>1</v>
      </c>
    </row>
    <row r="106" spans="1:8" ht="31.5" x14ac:dyDescent="0.25">
      <c r="A106" s="34"/>
      <c r="B106" s="37"/>
      <c r="C106" s="31"/>
      <c r="D106" s="31"/>
      <c r="E106" s="31"/>
      <c r="F106" s="31"/>
      <c r="G106" s="8" t="s">
        <v>1009</v>
      </c>
      <c r="H106" s="14">
        <v>4</v>
      </c>
    </row>
    <row r="107" spans="1:8" x14ac:dyDescent="0.25">
      <c r="A107" s="34"/>
      <c r="B107" s="37"/>
      <c r="C107" s="31"/>
      <c r="D107" s="31"/>
      <c r="E107" s="31"/>
      <c r="F107" s="31"/>
      <c r="G107" s="8" t="s">
        <v>778</v>
      </c>
      <c r="H107" s="14">
        <v>2</v>
      </c>
    </row>
    <row r="108" spans="1:8" x14ac:dyDescent="0.25">
      <c r="A108" s="34"/>
      <c r="B108" s="37"/>
      <c r="C108" s="31"/>
      <c r="D108" s="31"/>
      <c r="E108" s="31"/>
      <c r="F108" s="31"/>
      <c r="G108" s="8" t="s">
        <v>779</v>
      </c>
      <c r="H108" s="14">
        <v>7</v>
      </c>
    </row>
    <row r="109" spans="1:8" ht="31.5" x14ac:dyDescent="0.25">
      <c r="A109" s="34"/>
      <c r="B109" s="37"/>
      <c r="C109" s="31"/>
      <c r="D109" s="31"/>
      <c r="E109" s="31"/>
      <c r="F109" s="31"/>
      <c r="G109" s="8" t="s">
        <v>777</v>
      </c>
      <c r="H109" s="14">
        <v>2</v>
      </c>
    </row>
    <row r="110" spans="1:8" ht="16.5" thickBot="1" x14ac:dyDescent="0.3">
      <c r="A110" s="34"/>
      <c r="B110" s="37"/>
      <c r="C110" s="31"/>
      <c r="D110" s="31"/>
      <c r="E110" s="31"/>
      <c r="F110" s="31"/>
      <c r="G110" s="8" t="s">
        <v>780</v>
      </c>
      <c r="H110" s="14">
        <v>5</v>
      </c>
    </row>
    <row r="111" spans="1:8" x14ac:dyDescent="0.25">
      <c r="A111" s="34"/>
      <c r="B111" s="37"/>
      <c r="C111" s="31"/>
      <c r="D111" s="31"/>
      <c r="E111" s="31"/>
      <c r="F111" s="31"/>
      <c r="G111" s="39" t="s">
        <v>973</v>
      </c>
      <c r="H111" s="40"/>
    </row>
    <row r="112" spans="1:8" ht="31.5" x14ac:dyDescent="0.25">
      <c r="A112" s="34"/>
      <c r="B112" s="37"/>
      <c r="C112" s="31"/>
      <c r="D112" s="31"/>
      <c r="E112" s="31"/>
      <c r="F112" s="31"/>
      <c r="G112" s="8" t="s">
        <v>1008</v>
      </c>
      <c r="H112" s="14">
        <v>7</v>
      </c>
    </row>
    <row r="113" spans="1:9" x14ac:dyDescent="0.25">
      <c r="A113" s="34"/>
      <c r="B113" s="37"/>
      <c r="C113" s="31"/>
      <c r="D113" s="31"/>
      <c r="E113" s="31"/>
      <c r="F113" s="31"/>
      <c r="G113" s="8" t="s">
        <v>767</v>
      </c>
      <c r="H113" s="14">
        <v>3</v>
      </c>
    </row>
    <row r="114" spans="1:9" ht="16.5" thickBot="1" x14ac:dyDescent="0.3">
      <c r="A114" s="34"/>
      <c r="B114" s="37"/>
      <c r="C114" s="31"/>
      <c r="D114" s="31"/>
      <c r="E114" s="31"/>
      <c r="F114" s="31"/>
      <c r="G114" s="8" t="s">
        <v>281</v>
      </c>
      <c r="H114" s="14">
        <v>5</v>
      </c>
    </row>
    <row r="115" spans="1:9" x14ac:dyDescent="0.25">
      <c r="A115" s="34"/>
      <c r="B115" s="37"/>
      <c r="C115" s="31"/>
      <c r="D115" s="31"/>
      <c r="E115" s="31"/>
      <c r="F115" s="31"/>
      <c r="G115" s="39" t="s">
        <v>908</v>
      </c>
      <c r="H115" s="40"/>
    </row>
    <row r="116" spans="1:9" ht="31.5" x14ac:dyDescent="0.25">
      <c r="A116" s="34"/>
      <c r="B116" s="37"/>
      <c r="C116" s="31"/>
      <c r="D116" s="31"/>
      <c r="E116" s="31"/>
      <c r="F116" s="31"/>
      <c r="G116" s="8" t="s">
        <v>907</v>
      </c>
      <c r="H116" s="14">
        <v>2</v>
      </c>
    </row>
    <row r="117" spans="1:9" ht="31.5" x14ac:dyDescent="0.25">
      <c r="A117" s="34"/>
      <c r="B117" s="37"/>
      <c r="C117" s="31"/>
      <c r="D117" s="31"/>
      <c r="E117" s="31"/>
      <c r="F117" s="31"/>
      <c r="G117" s="8" t="s">
        <v>953</v>
      </c>
      <c r="H117" s="14">
        <v>2</v>
      </c>
    </row>
    <row r="118" spans="1:9" ht="31.5" x14ac:dyDescent="0.25">
      <c r="A118" s="34"/>
      <c r="B118" s="37"/>
      <c r="C118" s="31"/>
      <c r="D118" s="31"/>
      <c r="E118" s="31"/>
      <c r="F118" s="31"/>
      <c r="G118" s="8" t="s">
        <v>952</v>
      </c>
      <c r="H118" s="14">
        <v>1</v>
      </c>
    </row>
    <row r="119" spans="1:9" ht="31.5" x14ac:dyDescent="0.25">
      <c r="A119" s="34"/>
      <c r="B119" s="37"/>
      <c r="C119" s="31"/>
      <c r="D119" s="31"/>
      <c r="E119" s="31"/>
      <c r="F119" s="31"/>
      <c r="G119" s="8" t="s">
        <v>951</v>
      </c>
      <c r="H119" s="14">
        <v>1</v>
      </c>
    </row>
    <row r="120" spans="1:9" ht="31.5" x14ac:dyDescent="0.25">
      <c r="A120" s="34"/>
      <c r="B120" s="37"/>
      <c r="C120" s="31"/>
      <c r="D120" s="31"/>
      <c r="E120" s="31"/>
      <c r="F120" s="31"/>
      <c r="G120" s="8" t="s">
        <v>950</v>
      </c>
      <c r="H120" s="14">
        <v>1</v>
      </c>
    </row>
    <row r="121" spans="1:9" ht="31.5" x14ac:dyDescent="0.25">
      <c r="A121" s="34"/>
      <c r="B121" s="37"/>
      <c r="C121" s="31"/>
      <c r="D121" s="31"/>
      <c r="E121" s="31"/>
      <c r="F121" s="31"/>
      <c r="G121" s="8" t="s">
        <v>949</v>
      </c>
      <c r="H121" s="14">
        <v>1</v>
      </c>
    </row>
    <row r="122" spans="1:9" ht="31.5" x14ac:dyDescent="0.25">
      <c r="A122" s="34"/>
      <c r="B122" s="37"/>
      <c r="C122" s="31"/>
      <c r="D122" s="31"/>
      <c r="E122" s="31"/>
      <c r="F122" s="31"/>
      <c r="G122" s="8" t="s">
        <v>948</v>
      </c>
      <c r="H122" s="14">
        <v>1</v>
      </c>
    </row>
    <row r="123" spans="1:9" ht="16.5" thickBot="1" x14ac:dyDescent="0.3">
      <c r="A123" s="34"/>
      <c r="B123" s="37"/>
      <c r="C123" s="32"/>
      <c r="D123" s="32"/>
      <c r="E123" s="32"/>
      <c r="F123" s="32"/>
      <c r="G123" s="41" t="s">
        <v>8</v>
      </c>
      <c r="H123" s="43">
        <f>SUM(H91:H91,H93:H95,H97:H100,H102:H110,H112:H114,H116:H122,)</f>
        <v>96</v>
      </c>
    </row>
    <row r="124" spans="1:9" ht="116.25" customHeight="1" thickBot="1" x14ac:dyDescent="0.3">
      <c r="A124" s="35"/>
      <c r="B124" s="38"/>
      <c r="C124" s="45" t="s">
        <v>1007</v>
      </c>
      <c r="D124" s="45"/>
      <c r="E124" s="45"/>
      <c r="F124" s="46"/>
      <c r="G124" s="42"/>
      <c r="H124" s="44"/>
    </row>
    <row r="125" spans="1:9" ht="16.5" customHeight="1" x14ac:dyDescent="0.25">
      <c r="A125" s="33">
        <v>8</v>
      </c>
      <c r="B125" s="36" t="s">
        <v>886</v>
      </c>
      <c r="C125" s="30" t="s">
        <v>750</v>
      </c>
      <c r="D125" s="30" t="s">
        <v>749</v>
      </c>
      <c r="E125" s="30" t="s">
        <v>748</v>
      </c>
      <c r="F125" s="30" t="s">
        <v>1006</v>
      </c>
      <c r="G125" s="39" t="s">
        <v>905</v>
      </c>
      <c r="H125" s="40"/>
    </row>
    <row r="126" spans="1:9" ht="31.5" x14ac:dyDescent="0.25">
      <c r="A126" s="34"/>
      <c r="B126" s="37"/>
      <c r="C126" s="31"/>
      <c r="D126" s="31"/>
      <c r="E126" s="31"/>
      <c r="F126" s="31"/>
      <c r="G126" s="8" t="s">
        <v>1005</v>
      </c>
      <c r="H126" s="14">
        <v>1</v>
      </c>
      <c r="I126" s="25"/>
    </row>
    <row r="127" spans="1:9" ht="31.5" x14ac:dyDescent="0.25">
      <c r="A127" s="34"/>
      <c r="B127" s="37"/>
      <c r="C127" s="31"/>
      <c r="D127" s="31"/>
      <c r="E127" s="31"/>
      <c r="F127" s="31"/>
      <c r="G127" s="8" t="s">
        <v>904</v>
      </c>
      <c r="H127" s="14">
        <v>1</v>
      </c>
      <c r="I127" s="25"/>
    </row>
    <row r="128" spans="1:9" ht="32.25" thickBot="1" x14ac:dyDescent="0.3">
      <c r="A128" s="34"/>
      <c r="B128" s="37"/>
      <c r="C128" s="31"/>
      <c r="D128" s="31"/>
      <c r="E128" s="31"/>
      <c r="F128" s="31"/>
      <c r="G128" s="8" t="s">
        <v>1004</v>
      </c>
      <c r="H128" s="14">
        <v>1</v>
      </c>
      <c r="I128" s="25"/>
    </row>
    <row r="129" spans="1:9" x14ac:dyDescent="0.25">
      <c r="A129" s="34"/>
      <c r="B129" s="37"/>
      <c r="C129" s="31"/>
      <c r="D129" s="31"/>
      <c r="E129" s="31"/>
      <c r="F129" s="31"/>
      <c r="G129" s="39" t="s">
        <v>928</v>
      </c>
      <c r="H129" s="40"/>
    </row>
    <row r="130" spans="1:9" ht="47.25" x14ac:dyDescent="0.25">
      <c r="A130" s="34"/>
      <c r="B130" s="37"/>
      <c r="C130" s="31"/>
      <c r="D130" s="31"/>
      <c r="E130" s="31"/>
      <c r="F130" s="31"/>
      <c r="G130" s="8" t="s">
        <v>927</v>
      </c>
      <c r="H130" s="26">
        <v>1</v>
      </c>
      <c r="I130" s="25"/>
    </row>
    <row r="131" spans="1:9" ht="16.5" thickBot="1" x14ac:dyDescent="0.3">
      <c r="A131" s="34"/>
      <c r="B131" s="37"/>
      <c r="C131" s="32"/>
      <c r="D131" s="32"/>
      <c r="E131" s="32"/>
      <c r="F131" s="32"/>
      <c r="G131" s="41" t="s">
        <v>8</v>
      </c>
      <c r="H131" s="43">
        <f>SUM(H126:H128,H130:H130)</f>
        <v>4</v>
      </c>
    </row>
    <row r="132" spans="1:9" ht="89.25" customHeight="1" thickBot="1" x14ac:dyDescent="0.3">
      <c r="A132" s="35"/>
      <c r="B132" s="38"/>
      <c r="C132" s="45" t="s">
        <v>1003</v>
      </c>
      <c r="D132" s="45"/>
      <c r="E132" s="45"/>
      <c r="F132" s="46"/>
      <c r="G132" s="42"/>
      <c r="H132" s="44"/>
    </row>
    <row r="133" spans="1:9" ht="16.5" customHeight="1" x14ac:dyDescent="0.25">
      <c r="A133" s="33">
        <v>9</v>
      </c>
      <c r="B133" s="36" t="s">
        <v>870</v>
      </c>
      <c r="C133" s="30" t="s">
        <v>1002</v>
      </c>
      <c r="D133" s="30" t="s">
        <v>1001</v>
      </c>
      <c r="E133" s="30" t="s">
        <v>742</v>
      </c>
      <c r="F133" s="30" t="s">
        <v>741</v>
      </c>
      <c r="G133" s="39" t="s">
        <v>890</v>
      </c>
      <c r="H133" s="40"/>
    </row>
    <row r="134" spans="1:9" ht="38.25" customHeight="1" thickBot="1" x14ac:dyDescent="0.3">
      <c r="A134" s="34"/>
      <c r="B134" s="37"/>
      <c r="C134" s="31"/>
      <c r="D134" s="31"/>
      <c r="E134" s="31"/>
      <c r="F134" s="31"/>
      <c r="G134" s="8" t="s">
        <v>1000</v>
      </c>
      <c r="H134" s="14">
        <v>10</v>
      </c>
    </row>
    <row r="135" spans="1:9" x14ac:dyDescent="0.25">
      <c r="A135" s="34"/>
      <c r="B135" s="37"/>
      <c r="C135" s="31"/>
      <c r="D135" s="31"/>
      <c r="E135" s="31"/>
      <c r="F135" s="31"/>
      <c r="G135" s="39" t="s">
        <v>999</v>
      </c>
      <c r="H135" s="40"/>
    </row>
    <row r="136" spans="1:9" ht="16.5" thickBot="1" x14ac:dyDescent="0.3">
      <c r="A136" s="34"/>
      <c r="B136" s="37"/>
      <c r="C136" s="31"/>
      <c r="D136" s="31"/>
      <c r="E136" s="31"/>
      <c r="F136" s="31"/>
      <c r="G136" s="8" t="s">
        <v>483</v>
      </c>
      <c r="H136" s="14">
        <v>1</v>
      </c>
    </row>
    <row r="137" spans="1:9" ht="15.75" customHeight="1" x14ac:dyDescent="0.25">
      <c r="A137" s="34"/>
      <c r="B137" s="37"/>
      <c r="C137" s="31"/>
      <c r="D137" s="31"/>
      <c r="E137" s="31"/>
      <c r="F137" s="31"/>
      <c r="G137" s="39" t="s">
        <v>905</v>
      </c>
      <c r="H137" s="40"/>
    </row>
    <row r="138" spans="1:9" x14ac:dyDescent="0.25">
      <c r="A138" s="34"/>
      <c r="B138" s="37"/>
      <c r="C138" s="31"/>
      <c r="D138" s="31"/>
      <c r="E138" s="31"/>
      <c r="F138" s="31"/>
      <c r="G138" s="8" t="s">
        <v>998</v>
      </c>
      <c r="H138" s="14">
        <v>1</v>
      </c>
    </row>
    <row r="139" spans="1:9" ht="31.5" x14ac:dyDescent="0.25">
      <c r="A139" s="34"/>
      <c r="B139" s="37"/>
      <c r="C139" s="31"/>
      <c r="D139" s="31"/>
      <c r="E139" s="31"/>
      <c r="F139" s="31"/>
      <c r="G139" s="8" t="s">
        <v>904</v>
      </c>
      <c r="H139" s="14">
        <v>1</v>
      </c>
    </row>
    <row r="140" spans="1:9" ht="16.5" thickBot="1" x14ac:dyDescent="0.3">
      <c r="A140" s="34"/>
      <c r="B140" s="37"/>
      <c r="C140" s="32"/>
      <c r="D140" s="32"/>
      <c r="E140" s="32"/>
      <c r="F140" s="32"/>
      <c r="G140" s="41" t="s">
        <v>8</v>
      </c>
      <c r="H140" s="43">
        <f>SUM(H134:H134,H136:H136,H138:H139)</f>
        <v>13</v>
      </c>
    </row>
    <row r="141" spans="1:9" ht="98.25" customHeight="1" thickBot="1" x14ac:dyDescent="0.3">
      <c r="A141" s="35"/>
      <c r="B141" s="38"/>
      <c r="C141" s="45" t="s">
        <v>997</v>
      </c>
      <c r="D141" s="45"/>
      <c r="E141" s="45"/>
      <c r="F141" s="46"/>
      <c r="G141" s="42"/>
      <c r="H141" s="44"/>
    </row>
    <row r="142" spans="1:9" ht="16.5" customHeight="1" x14ac:dyDescent="0.25">
      <c r="A142" s="33">
        <v>10</v>
      </c>
      <c r="B142" s="36" t="s">
        <v>893</v>
      </c>
      <c r="C142" s="30" t="s">
        <v>739</v>
      </c>
      <c r="D142" s="30" t="s">
        <v>996</v>
      </c>
      <c r="E142" s="30" t="s">
        <v>737</v>
      </c>
      <c r="F142" s="30" t="s">
        <v>995</v>
      </c>
      <c r="G142" s="39" t="s">
        <v>963</v>
      </c>
      <c r="H142" s="40"/>
    </row>
    <row r="143" spans="1:9" ht="32.25" thickBot="1" x14ac:dyDescent="0.3">
      <c r="A143" s="34"/>
      <c r="B143" s="37"/>
      <c r="C143" s="31"/>
      <c r="D143" s="31"/>
      <c r="E143" s="31"/>
      <c r="F143" s="31"/>
      <c r="G143" s="8" t="s">
        <v>956</v>
      </c>
      <c r="H143" s="14">
        <v>3</v>
      </c>
    </row>
    <row r="144" spans="1:9" x14ac:dyDescent="0.25">
      <c r="A144" s="34"/>
      <c r="B144" s="37"/>
      <c r="C144" s="31"/>
      <c r="D144" s="31"/>
      <c r="E144" s="31"/>
      <c r="F144" s="31"/>
      <c r="G144" s="39" t="s">
        <v>890</v>
      </c>
      <c r="H144" s="40"/>
    </row>
    <row r="145" spans="1:8" ht="31.5" x14ac:dyDescent="0.25">
      <c r="A145" s="34"/>
      <c r="B145" s="37"/>
      <c r="C145" s="31"/>
      <c r="D145" s="31"/>
      <c r="E145" s="31"/>
      <c r="F145" s="31"/>
      <c r="G145" s="8" t="s">
        <v>134</v>
      </c>
      <c r="H145" s="14">
        <v>3</v>
      </c>
    </row>
    <row r="146" spans="1:8" ht="193.5" customHeight="1" thickBot="1" x14ac:dyDescent="0.3">
      <c r="A146" s="34"/>
      <c r="B146" s="37"/>
      <c r="C146" s="32"/>
      <c r="D146" s="32"/>
      <c r="E146" s="32"/>
      <c r="F146" s="32"/>
      <c r="G146" s="41" t="s">
        <v>8</v>
      </c>
      <c r="H146" s="43">
        <f>SUM(H143:H143,H145:H145)</f>
        <v>6</v>
      </c>
    </row>
    <row r="147" spans="1:8" ht="83.25" customHeight="1" thickBot="1" x14ac:dyDescent="0.3">
      <c r="A147" s="35"/>
      <c r="B147" s="38"/>
      <c r="C147" s="45" t="s">
        <v>994</v>
      </c>
      <c r="D147" s="45"/>
      <c r="E147" s="45"/>
      <c r="F147" s="46"/>
      <c r="G147" s="42"/>
      <c r="H147" s="44"/>
    </row>
    <row r="148" spans="1:8" ht="16.5" customHeight="1" x14ac:dyDescent="0.25">
      <c r="A148" s="33">
        <v>11</v>
      </c>
      <c r="B148" s="36" t="s">
        <v>893</v>
      </c>
      <c r="C148" s="30" t="s">
        <v>993</v>
      </c>
      <c r="D148" s="30" t="s">
        <v>992</v>
      </c>
      <c r="E148" s="30" t="s">
        <v>991</v>
      </c>
      <c r="F148" s="30" t="s">
        <v>990</v>
      </c>
      <c r="G148" s="39" t="s">
        <v>890</v>
      </c>
      <c r="H148" s="40"/>
    </row>
    <row r="149" spans="1:8" ht="31.5" x14ac:dyDescent="0.25">
      <c r="A149" s="34"/>
      <c r="B149" s="37"/>
      <c r="C149" s="31"/>
      <c r="D149" s="31"/>
      <c r="E149" s="31"/>
      <c r="F149" s="31"/>
      <c r="G149" s="8" t="s">
        <v>889</v>
      </c>
      <c r="H149" s="14">
        <v>10</v>
      </c>
    </row>
    <row r="150" spans="1:8" ht="48" thickBot="1" x14ac:dyDescent="0.3">
      <c r="A150" s="34"/>
      <c r="B150" s="37"/>
      <c r="C150" s="31"/>
      <c r="D150" s="31"/>
      <c r="E150" s="31"/>
      <c r="F150" s="31"/>
      <c r="G150" s="8" t="s">
        <v>989</v>
      </c>
      <c r="H150" s="14">
        <v>1</v>
      </c>
    </row>
    <row r="151" spans="1:8" x14ac:dyDescent="0.25">
      <c r="A151" s="34"/>
      <c r="B151" s="37"/>
      <c r="C151" s="31"/>
      <c r="D151" s="31"/>
      <c r="E151" s="31"/>
      <c r="F151" s="31"/>
      <c r="G151" s="39" t="s">
        <v>988</v>
      </c>
      <c r="H151" s="40"/>
    </row>
    <row r="152" spans="1:8" ht="31.5" x14ac:dyDescent="0.25">
      <c r="A152" s="34"/>
      <c r="B152" s="37"/>
      <c r="C152" s="31"/>
      <c r="D152" s="31"/>
      <c r="E152" s="31"/>
      <c r="F152" s="31"/>
      <c r="G152" s="8" t="s">
        <v>987</v>
      </c>
      <c r="H152" s="14">
        <v>1</v>
      </c>
    </row>
    <row r="153" spans="1:8" ht="47.25" x14ac:dyDescent="0.25">
      <c r="A153" s="34"/>
      <c r="B153" s="37"/>
      <c r="C153" s="31"/>
      <c r="D153" s="31"/>
      <c r="E153" s="31"/>
      <c r="F153" s="31"/>
      <c r="G153" s="8" t="s">
        <v>986</v>
      </c>
      <c r="H153" s="14">
        <v>1</v>
      </c>
    </row>
    <row r="154" spans="1:8" ht="47.25" x14ac:dyDescent="0.25">
      <c r="A154" s="34"/>
      <c r="B154" s="37"/>
      <c r="C154" s="31"/>
      <c r="D154" s="31"/>
      <c r="E154" s="31"/>
      <c r="F154" s="31"/>
      <c r="G154" s="8" t="s">
        <v>985</v>
      </c>
      <c r="H154" s="14">
        <v>2</v>
      </c>
    </row>
    <row r="155" spans="1:8" ht="47.25" x14ac:dyDescent="0.25">
      <c r="A155" s="34"/>
      <c r="B155" s="37"/>
      <c r="C155" s="31"/>
      <c r="D155" s="31"/>
      <c r="E155" s="31"/>
      <c r="F155" s="31"/>
      <c r="G155" s="8" t="s">
        <v>984</v>
      </c>
      <c r="H155" s="14">
        <v>1</v>
      </c>
    </row>
    <row r="156" spans="1:8" ht="63" x14ac:dyDescent="0.25">
      <c r="A156" s="34"/>
      <c r="B156" s="37"/>
      <c r="C156" s="31"/>
      <c r="D156" s="31"/>
      <c r="E156" s="31"/>
      <c r="F156" s="31"/>
      <c r="G156" s="8" t="s">
        <v>983</v>
      </c>
      <c r="H156" s="14">
        <v>2</v>
      </c>
    </row>
    <row r="157" spans="1:8" ht="47.25" x14ac:dyDescent="0.25">
      <c r="A157" s="34"/>
      <c r="B157" s="37"/>
      <c r="C157" s="31"/>
      <c r="D157" s="31"/>
      <c r="E157" s="31"/>
      <c r="F157" s="31"/>
      <c r="G157" s="8" t="s">
        <v>982</v>
      </c>
      <c r="H157" s="14">
        <v>7</v>
      </c>
    </row>
    <row r="158" spans="1:8" x14ac:dyDescent="0.25">
      <c r="A158" s="34"/>
      <c r="B158" s="37"/>
      <c r="C158" s="31"/>
      <c r="D158" s="31"/>
      <c r="E158" s="31"/>
      <c r="F158" s="31"/>
      <c r="G158" s="8" t="s">
        <v>981</v>
      </c>
      <c r="H158" s="14">
        <v>1</v>
      </c>
    </row>
    <row r="159" spans="1:8" ht="31.5" x14ac:dyDescent="0.25">
      <c r="A159" s="34"/>
      <c r="B159" s="37"/>
      <c r="C159" s="31"/>
      <c r="D159" s="31"/>
      <c r="E159" s="31"/>
      <c r="F159" s="31"/>
      <c r="G159" s="8" t="s">
        <v>980</v>
      </c>
      <c r="H159" s="14">
        <v>3</v>
      </c>
    </row>
    <row r="160" spans="1:8" ht="63.75" thickBot="1" x14ac:dyDescent="0.3">
      <c r="A160" s="34"/>
      <c r="B160" s="37"/>
      <c r="C160" s="31"/>
      <c r="D160" s="31"/>
      <c r="E160" s="31"/>
      <c r="F160" s="31"/>
      <c r="G160" s="8" t="s">
        <v>979</v>
      </c>
      <c r="H160" s="14">
        <v>18</v>
      </c>
    </row>
    <row r="161" spans="1:8" x14ac:dyDescent="0.25">
      <c r="A161" s="34"/>
      <c r="B161" s="37"/>
      <c r="C161" s="31"/>
      <c r="D161" s="31"/>
      <c r="E161" s="31"/>
      <c r="F161" s="31"/>
      <c r="G161" s="39" t="s">
        <v>888</v>
      </c>
      <c r="H161" s="40"/>
    </row>
    <row r="162" spans="1:8" ht="31.5" x14ac:dyDescent="0.25">
      <c r="A162" s="34"/>
      <c r="B162" s="37"/>
      <c r="C162" s="31"/>
      <c r="D162" s="31"/>
      <c r="E162" s="31"/>
      <c r="F162" s="31"/>
      <c r="G162" s="8" t="s">
        <v>729</v>
      </c>
      <c r="H162" s="14">
        <v>5</v>
      </c>
    </row>
    <row r="163" spans="1:8" ht="31.5" x14ac:dyDescent="0.25">
      <c r="A163" s="34"/>
      <c r="B163" s="37"/>
      <c r="C163" s="31"/>
      <c r="D163" s="31"/>
      <c r="E163" s="31"/>
      <c r="F163" s="31"/>
      <c r="G163" s="8" t="s">
        <v>168</v>
      </c>
      <c r="H163" s="14">
        <v>4</v>
      </c>
    </row>
    <row r="164" spans="1:8" ht="31.5" x14ac:dyDescent="0.25">
      <c r="A164" s="34"/>
      <c r="B164" s="37"/>
      <c r="C164" s="31"/>
      <c r="D164" s="31"/>
      <c r="E164" s="31"/>
      <c r="F164" s="31"/>
      <c r="G164" s="8" t="s">
        <v>725</v>
      </c>
      <c r="H164" s="14">
        <v>3</v>
      </c>
    </row>
    <row r="165" spans="1:8" ht="32.25" thickBot="1" x14ac:dyDescent="0.3">
      <c r="A165" s="34"/>
      <c r="B165" s="37"/>
      <c r="C165" s="31"/>
      <c r="D165" s="31"/>
      <c r="E165" s="31"/>
      <c r="F165" s="31"/>
      <c r="G165" s="8" t="s">
        <v>724</v>
      </c>
      <c r="H165" s="14">
        <v>1</v>
      </c>
    </row>
    <row r="166" spans="1:8" x14ac:dyDescent="0.25">
      <c r="A166" s="34"/>
      <c r="B166" s="37"/>
      <c r="C166" s="31"/>
      <c r="D166" s="31"/>
      <c r="E166" s="31"/>
      <c r="F166" s="31"/>
      <c r="G166" s="39" t="s">
        <v>879</v>
      </c>
      <c r="H166" s="40"/>
    </row>
    <row r="167" spans="1:8" ht="16.5" thickBot="1" x14ac:dyDescent="0.3">
      <c r="A167" s="34"/>
      <c r="B167" s="37"/>
      <c r="C167" s="31"/>
      <c r="D167" s="31"/>
      <c r="E167" s="31"/>
      <c r="F167" s="31"/>
      <c r="G167" s="8" t="s">
        <v>944</v>
      </c>
      <c r="H167" s="14">
        <v>4</v>
      </c>
    </row>
    <row r="168" spans="1:8" x14ac:dyDescent="0.25">
      <c r="A168" s="34"/>
      <c r="B168" s="37"/>
      <c r="C168" s="31"/>
      <c r="D168" s="31"/>
      <c r="E168" s="31"/>
      <c r="F168" s="31"/>
      <c r="G168" s="39" t="s">
        <v>874</v>
      </c>
      <c r="H168" s="40"/>
    </row>
    <row r="169" spans="1:8" ht="31.5" x14ac:dyDescent="0.25">
      <c r="A169" s="34"/>
      <c r="B169" s="37"/>
      <c r="C169" s="31"/>
      <c r="D169" s="31"/>
      <c r="E169" s="31"/>
      <c r="F169" s="31"/>
      <c r="G169" s="8" t="s">
        <v>915</v>
      </c>
      <c r="H169" s="14">
        <v>7</v>
      </c>
    </row>
    <row r="170" spans="1:8" x14ac:dyDescent="0.25">
      <c r="A170" s="34"/>
      <c r="B170" s="37"/>
      <c r="C170" s="31"/>
      <c r="D170" s="31"/>
      <c r="E170" s="31"/>
      <c r="F170" s="31"/>
      <c r="G170" s="8" t="s">
        <v>873</v>
      </c>
      <c r="H170" s="14">
        <v>7</v>
      </c>
    </row>
    <row r="171" spans="1:8" x14ac:dyDescent="0.25">
      <c r="A171" s="34"/>
      <c r="B171" s="37"/>
      <c r="C171" s="31"/>
      <c r="D171" s="31"/>
      <c r="E171" s="31"/>
      <c r="F171" s="31"/>
      <c r="G171" s="8" t="s">
        <v>872</v>
      </c>
      <c r="H171" s="14">
        <v>7</v>
      </c>
    </row>
    <row r="172" spans="1:8" ht="16.5" thickBot="1" x14ac:dyDescent="0.3">
      <c r="A172" s="34"/>
      <c r="B172" s="37"/>
      <c r="C172" s="32"/>
      <c r="D172" s="32"/>
      <c r="E172" s="32"/>
      <c r="F172" s="32"/>
      <c r="G172" s="41" t="s">
        <v>8</v>
      </c>
      <c r="H172" s="43">
        <f>SUM(H169:H171,H167,H162:H165,H152:H160,H149:H150)</f>
        <v>85</v>
      </c>
    </row>
    <row r="173" spans="1:8" ht="114.75" customHeight="1" thickBot="1" x14ac:dyDescent="0.3">
      <c r="A173" s="35"/>
      <c r="B173" s="38"/>
      <c r="C173" s="45" t="s">
        <v>978</v>
      </c>
      <c r="D173" s="45"/>
      <c r="E173" s="45"/>
      <c r="F173" s="46"/>
      <c r="G173" s="42"/>
      <c r="H173" s="44"/>
    </row>
    <row r="174" spans="1:8" ht="16.5" customHeight="1" x14ac:dyDescent="0.25">
      <c r="A174" s="33">
        <v>12</v>
      </c>
      <c r="B174" s="36" t="s">
        <v>870</v>
      </c>
      <c r="C174" s="30" t="s">
        <v>977</v>
      </c>
      <c r="D174" s="30" t="s">
        <v>976</v>
      </c>
      <c r="E174" s="30" t="s">
        <v>975</v>
      </c>
      <c r="F174" s="30" t="s">
        <v>974</v>
      </c>
      <c r="G174" s="39" t="s">
        <v>890</v>
      </c>
      <c r="H174" s="40"/>
    </row>
    <row r="175" spans="1:8" ht="32.25" thickBot="1" x14ac:dyDescent="0.3">
      <c r="A175" s="34"/>
      <c r="B175" s="37"/>
      <c r="C175" s="31"/>
      <c r="D175" s="31"/>
      <c r="E175" s="31"/>
      <c r="F175" s="31"/>
      <c r="G175" s="8" t="s">
        <v>968</v>
      </c>
      <c r="H175" s="14">
        <v>4</v>
      </c>
    </row>
    <row r="176" spans="1:8" x14ac:dyDescent="0.25">
      <c r="A176" s="34"/>
      <c r="B176" s="37"/>
      <c r="C176" s="31"/>
      <c r="D176" s="31"/>
      <c r="E176" s="31"/>
      <c r="F176" s="31"/>
      <c r="G176" s="39" t="s">
        <v>973</v>
      </c>
      <c r="H176" s="40"/>
    </row>
    <row r="177" spans="1:8" ht="32.25" thickBot="1" x14ac:dyDescent="0.3">
      <c r="A177" s="34"/>
      <c r="B177" s="37"/>
      <c r="C177" s="31"/>
      <c r="D177" s="31"/>
      <c r="E177" s="31"/>
      <c r="F177" s="31"/>
      <c r="G177" s="8" t="s">
        <v>766</v>
      </c>
      <c r="H177" s="14">
        <v>3</v>
      </c>
    </row>
    <row r="178" spans="1:8" x14ac:dyDescent="0.25">
      <c r="A178" s="34"/>
      <c r="B178" s="37"/>
      <c r="C178" s="31"/>
      <c r="D178" s="31"/>
      <c r="E178" s="31"/>
      <c r="F178" s="31"/>
      <c r="G178" s="39" t="s">
        <v>908</v>
      </c>
      <c r="H178" s="40"/>
    </row>
    <row r="179" spans="1:8" ht="32.25" thickBot="1" x14ac:dyDescent="0.3">
      <c r="A179" s="34"/>
      <c r="B179" s="37"/>
      <c r="C179" s="31"/>
      <c r="D179" s="31"/>
      <c r="E179" s="31"/>
      <c r="F179" s="31"/>
      <c r="G179" s="8" t="s">
        <v>946</v>
      </c>
      <c r="H179" s="14">
        <v>4</v>
      </c>
    </row>
    <row r="180" spans="1:8" x14ac:dyDescent="0.25">
      <c r="A180" s="34"/>
      <c r="B180" s="37"/>
      <c r="C180" s="31"/>
      <c r="D180" s="31"/>
      <c r="E180" s="31"/>
      <c r="F180" s="31"/>
      <c r="G180" s="39" t="s">
        <v>882</v>
      </c>
      <c r="H180" s="40"/>
    </row>
    <row r="181" spans="1:8" ht="32.25" thickBot="1" x14ac:dyDescent="0.3">
      <c r="A181" s="34"/>
      <c r="B181" s="37"/>
      <c r="C181" s="31"/>
      <c r="D181" s="31"/>
      <c r="E181" s="31"/>
      <c r="F181" s="31"/>
      <c r="G181" s="8" t="s">
        <v>880</v>
      </c>
      <c r="H181" s="14">
        <v>1</v>
      </c>
    </row>
    <row r="182" spans="1:8" x14ac:dyDescent="0.25">
      <c r="A182" s="34"/>
      <c r="B182" s="37"/>
      <c r="C182" s="31"/>
      <c r="D182" s="31"/>
      <c r="E182" s="31"/>
      <c r="F182" s="31"/>
      <c r="G182" s="39" t="s">
        <v>879</v>
      </c>
      <c r="H182" s="40"/>
    </row>
    <row r="183" spans="1:8" x14ac:dyDescent="0.25">
      <c r="A183" s="34"/>
      <c r="B183" s="37"/>
      <c r="C183" s="31"/>
      <c r="D183" s="31"/>
      <c r="E183" s="31"/>
      <c r="F183" s="31"/>
      <c r="G183" s="8" t="s">
        <v>944</v>
      </c>
      <c r="H183" s="14">
        <v>1</v>
      </c>
    </row>
    <row r="184" spans="1:8" ht="16.5" thickBot="1" x14ac:dyDescent="0.3">
      <c r="A184" s="34"/>
      <c r="B184" s="37"/>
      <c r="C184" s="32"/>
      <c r="D184" s="32"/>
      <c r="E184" s="32"/>
      <c r="F184" s="32"/>
      <c r="G184" s="41" t="s">
        <v>8</v>
      </c>
      <c r="H184" s="43">
        <f>SUM(H183,H181,H179,H177,H175)</f>
        <v>13</v>
      </c>
    </row>
    <row r="185" spans="1:8" ht="150" customHeight="1" thickBot="1" x14ac:dyDescent="0.3">
      <c r="A185" s="35"/>
      <c r="B185" s="38"/>
      <c r="C185" s="45" t="s">
        <v>972</v>
      </c>
      <c r="D185" s="45"/>
      <c r="E185" s="45"/>
      <c r="F185" s="46"/>
      <c r="G185" s="42"/>
      <c r="H185" s="44"/>
    </row>
    <row r="186" spans="1:8" ht="16.5" customHeight="1" x14ac:dyDescent="0.25">
      <c r="A186" s="33">
        <v>13</v>
      </c>
      <c r="B186" s="36" t="s">
        <v>870</v>
      </c>
      <c r="C186" s="30" t="s">
        <v>971</v>
      </c>
      <c r="D186" s="30" t="s">
        <v>970</v>
      </c>
      <c r="E186" s="30" t="s">
        <v>969</v>
      </c>
      <c r="F186" s="30" t="s">
        <v>692</v>
      </c>
      <c r="G186" s="39" t="s">
        <v>890</v>
      </c>
      <c r="H186" s="40"/>
    </row>
    <row r="187" spans="1:8" ht="32.25" thickBot="1" x14ac:dyDescent="0.3">
      <c r="A187" s="34"/>
      <c r="B187" s="37"/>
      <c r="C187" s="31"/>
      <c r="D187" s="31"/>
      <c r="E187" s="31"/>
      <c r="F187" s="31"/>
      <c r="G187" s="8" t="s">
        <v>968</v>
      </c>
      <c r="H187" s="14">
        <v>1</v>
      </c>
    </row>
    <row r="188" spans="1:8" x14ac:dyDescent="0.25">
      <c r="A188" s="34"/>
      <c r="B188" s="37"/>
      <c r="C188" s="31"/>
      <c r="D188" s="31"/>
      <c r="E188" s="31"/>
      <c r="F188" s="31"/>
      <c r="G188" s="39" t="s">
        <v>874</v>
      </c>
      <c r="H188" s="40"/>
    </row>
    <row r="189" spans="1:8" ht="31.5" x14ac:dyDescent="0.25">
      <c r="A189" s="34"/>
      <c r="B189" s="37"/>
      <c r="C189" s="31"/>
      <c r="D189" s="31"/>
      <c r="E189" s="31"/>
      <c r="F189" s="31"/>
      <c r="G189" s="8" t="s">
        <v>915</v>
      </c>
      <c r="H189" s="14">
        <v>7</v>
      </c>
    </row>
    <row r="190" spans="1:8" x14ac:dyDescent="0.25">
      <c r="A190" s="34"/>
      <c r="B190" s="37"/>
      <c r="C190" s="31"/>
      <c r="D190" s="31"/>
      <c r="E190" s="31"/>
      <c r="F190" s="31"/>
      <c r="G190" s="8" t="s">
        <v>873</v>
      </c>
      <c r="H190" s="14">
        <v>1</v>
      </c>
    </row>
    <row r="191" spans="1:8" x14ac:dyDescent="0.25">
      <c r="A191" s="34"/>
      <c r="B191" s="37"/>
      <c r="C191" s="31"/>
      <c r="D191" s="31"/>
      <c r="E191" s="31"/>
      <c r="F191" s="31"/>
      <c r="G191" s="8" t="s">
        <v>872</v>
      </c>
      <c r="H191" s="14">
        <v>1</v>
      </c>
    </row>
    <row r="192" spans="1:8" ht="31.5" x14ac:dyDescent="0.25">
      <c r="A192" s="34"/>
      <c r="B192" s="37"/>
      <c r="C192" s="31"/>
      <c r="D192" s="31"/>
      <c r="E192" s="31"/>
      <c r="F192" s="31"/>
      <c r="G192" s="8" t="s">
        <v>914</v>
      </c>
      <c r="H192" s="14">
        <v>1</v>
      </c>
    </row>
    <row r="193" spans="1:8" ht="16.5" thickBot="1" x14ac:dyDescent="0.3">
      <c r="A193" s="34"/>
      <c r="B193" s="37"/>
      <c r="C193" s="32"/>
      <c r="D193" s="32"/>
      <c r="E193" s="32"/>
      <c r="F193" s="32"/>
      <c r="G193" s="41" t="s">
        <v>8</v>
      </c>
      <c r="H193" s="43">
        <f>SUM(H189:H192,H187)</f>
        <v>11</v>
      </c>
    </row>
    <row r="194" spans="1:8" ht="93" customHeight="1" thickBot="1" x14ac:dyDescent="0.3">
      <c r="A194" s="35"/>
      <c r="B194" s="38"/>
      <c r="C194" s="45" t="s">
        <v>967</v>
      </c>
      <c r="D194" s="45"/>
      <c r="E194" s="45"/>
      <c r="F194" s="46"/>
      <c r="G194" s="42"/>
      <c r="H194" s="44"/>
    </row>
    <row r="195" spans="1:8" ht="16.5" customHeight="1" x14ac:dyDescent="0.25">
      <c r="A195" s="33">
        <v>14</v>
      </c>
      <c r="B195" s="36" t="s">
        <v>886</v>
      </c>
      <c r="C195" s="30" t="s">
        <v>966</v>
      </c>
      <c r="D195" s="30" t="s">
        <v>965</v>
      </c>
      <c r="E195" s="30" t="s">
        <v>688</v>
      </c>
      <c r="F195" s="30" t="s">
        <v>964</v>
      </c>
      <c r="G195" s="39" t="s">
        <v>963</v>
      </c>
      <c r="H195" s="40"/>
    </row>
    <row r="196" spans="1:8" ht="31.5" x14ac:dyDescent="0.25">
      <c r="A196" s="34"/>
      <c r="B196" s="37"/>
      <c r="C196" s="31"/>
      <c r="D196" s="31"/>
      <c r="E196" s="31"/>
      <c r="F196" s="31"/>
      <c r="G196" s="8" t="s">
        <v>962</v>
      </c>
      <c r="H196" s="14">
        <v>4</v>
      </c>
    </row>
    <row r="197" spans="1:8" ht="47.25" x14ac:dyDescent="0.25">
      <c r="A197" s="34"/>
      <c r="B197" s="37"/>
      <c r="C197" s="31"/>
      <c r="D197" s="31"/>
      <c r="E197" s="31"/>
      <c r="F197" s="31"/>
      <c r="G197" s="8" t="s">
        <v>961</v>
      </c>
      <c r="H197" s="14">
        <v>20</v>
      </c>
    </row>
    <row r="198" spans="1:8" ht="31.5" x14ac:dyDescent="0.25">
      <c r="A198" s="34"/>
      <c r="B198" s="37"/>
      <c r="C198" s="31"/>
      <c r="D198" s="31"/>
      <c r="E198" s="31"/>
      <c r="F198" s="31"/>
      <c r="G198" s="8" t="s">
        <v>960</v>
      </c>
      <c r="H198" s="14">
        <v>5</v>
      </c>
    </row>
    <row r="199" spans="1:8" ht="31.5" x14ac:dyDescent="0.25">
      <c r="A199" s="34"/>
      <c r="B199" s="37"/>
      <c r="C199" s="31"/>
      <c r="D199" s="31"/>
      <c r="E199" s="31"/>
      <c r="F199" s="31"/>
      <c r="G199" s="8" t="s">
        <v>959</v>
      </c>
      <c r="H199" s="14">
        <v>5</v>
      </c>
    </row>
    <row r="200" spans="1:8" ht="31.5" x14ac:dyDescent="0.25">
      <c r="A200" s="34"/>
      <c r="B200" s="37"/>
      <c r="C200" s="31"/>
      <c r="D200" s="31"/>
      <c r="E200" s="31"/>
      <c r="F200" s="31"/>
      <c r="G200" s="8" t="s">
        <v>958</v>
      </c>
      <c r="H200" s="14">
        <v>5</v>
      </c>
    </row>
    <row r="201" spans="1:8" ht="31.5" x14ac:dyDescent="0.25">
      <c r="A201" s="34"/>
      <c r="B201" s="37"/>
      <c r="C201" s="31"/>
      <c r="D201" s="31"/>
      <c r="E201" s="31"/>
      <c r="F201" s="31"/>
      <c r="G201" s="8" t="s">
        <v>957</v>
      </c>
      <c r="H201" s="14">
        <v>3</v>
      </c>
    </row>
    <row r="202" spans="1:8" ht="31.5" x14ac:dyDescent="0.25">
      <c r="A202" s="34"/>
      <c r="B202" s="37"/>
      <c r="C202" s="31"/>
      <c r="D202" s="31"/>
      <c r="E202" s="31"/>
      <c r="F202" s="31"/>
      <c r="G202" s="8" t="s">
        <v>956</v>
      </c>
      <c r="H202" s="14">
        <v>2</v>
      </c>
    </row>
    <row r="203" spans="1:8" x14ac:dyDescent="0.25">
      <c r="A203" s="34"/>
      <c r="B203" s="37"/>
      <c r="C203" s="31"/>
      <c r="D203" s="31"/>
      <c r="E203" s="31"/>
      <c r="F203" s="31"/>
      <c r="G203" s="8" t="s">
        <v>955</v>
      </c>
      <c r="H203" s="14">
        <v>12</v>
      </c>
    </row>
    <row r="204" spans="1:8" ht="32.25" thickBot="1" x14ac:dyDescent="0.3">
      <c r="A204" s="34"/>
      <c r="B204" s="37"/>
      <c r="C204" s="31"/>
      <c r="D204" s="31"/>
      <c r="E204" s="31"/>
      <c r="F204" s="31"/>
      <c r="G204" s="8" t="s">
        <v>954</v>
      </c>
      <c r="H204" s="14">
        <v>14</v>
      </c>
    </row>
    <row r="205" spans="1:8" x14ac:dyDescent="0.25">
      <c r="A205" s="34"/>
      <c r="B205" s="37"/>
      <c r="C205" s="31"/>
      <c r="D205" s="31"/>
      <c r="E205" s="31"/>
      <c r="F205" s="31"/>
      <c r="G205" s="39" t="s">
        <v>908</v>
      </c>
      <c r="H205" s="40"/>
    </row>
    <row r="206" spans="1:8" ht="31.5" x14ac:dyDescent="0.25">
      <c r="A206" s="34"/>
      <c r="B206" s="37"/>
      <c r="C206" s="31"/>
      <c r="D206" s="31"/>
      <c r="E206" s="31"/>
      <c r="F206" s="31"/>
      <c r="G206" s="8" t="s">
        <v>953</v>
      </c>
      <c r="H206" s="14">
        <v>4</v>
      </c>
    </row>
    <row r="207" spans="1:8" ht="31.5" x14ac:dyDescent="0.25">
      <c r="A207" s="34"/>
      <c r="B207" s="37"/>
      <c r="C207" s="31"/>
      <c r="D207" s="31"/>
      <c r="E207" s="31"/>
      <c r="F207" s="31"/>
      <c r="G207" s="8" t="s">
        <v>952</v>
      </c>
      <c r="H207" s="14">
        <v>4</v>
      </c>
    </row>
    <row r="208" spans="1:8" ht="31.5" x14ac:dyDescent="0.25">
      <c r="A208" s="34"/>
      <c r="B208" s="37"/>
      <c r="C208" s="31"/>
      <c r="D208" s="31"/>
      <c r="E208" s="31"/>
      <c r="F208" s="31"/>
      <c r="G208" s="8" t="s">
        <v>951</v>
      </c>
      <c r="H208" s="14">
        <v>4</v>
      </c>
    </row>
    <row r="209" spans="1:8" ht="31.5" x14ac:dyDescent="0.25">
      <c r="A209" s="34"/>
      <c r="B209" s="37"/>
      <c r="C209" s="31"/>
      <c r="D209" s="31"/>
      <c r="E209" s="31"/>
      <c r="F209" s="31"/>
      <c r="G209" s="8" t="s">
        <v>950</v>
      </c>
      <c r="H209" s="14">
        <v>4</v>
      </c>
    </row>
    <row r="210" spans="1:8" ht="31.5" x14ac:dyDescent="0.25">
      <c r="A210" s="34"/>
      <c r="B210" s="37"/>
      <c r="C210" s="31"/>
      <c r="D210" s="31"/>
      <c r="E210" s="31"/>
      <c r="F210" s="31"/>
      <c r="G210" s="8" t="s">
        <v>949</v>
      </c>
      <c r="H210" s="14">
        <v>4</v>
      </c>
    </row>
    <row r="211" spans="1:8" ht="31.5" x14ac:dyDescent="0.25">
      <c r="A211" s="34"/>
      <c r="B211" s="37"/>
      <c r="C211" s="31"/>
      <c r="D211" s="31"/>
      <c r="E211" s="31"/>
      <c r="F211" s="31"/>
      <c r="G211" s="8" t="s">
        <v>948</v>
      </c>
      <c r="H211" s="14">
        <v>4</v>
      </c>
    </row>
    <row r="212" spans="1:8" ht="31.5" x14ac:dyDescent="0.25">
      <c r="A212" s="34"/>
      <c r="B212" s="37"/>
      <c r="C212" s="31"/>
      <c r="D212" s="31"/>
      <c r="E212" s="31"/>
      <c r="F212" s="31"/>
      <c r="G212" s="8" t="s">
        <v>947</v>
      </c>
      <c r="H212" s="14">
        <v>4</v>
      </c>
    </row>
    <row r="213" spans="1:8" ht="32.25" thickBot="1" x14ac:dyDescent="0.3">
      <c r="A213" s="34"/>
      <c r="B213" s="37"/>
      <c r="C213" s="31"/>
      <c r="D213" s="31"/>
      <c r="E213" s="31"/>
      <c r="F213" s="31"/>
      <c r="G213" s="8" t="s">
        <v>946</v>
      </c>
      <c r="H213" s="14">
        <v>3</v>
      </c>
    </row>
    <row r="214" spans="1:8" x14ac:dyDescent="0.25">
      <c r="A214" s="34"/>
      <c r="B214" s="37"/>
      <c r="C214" s="31"/>
      <c r="D214" s="31"/>
      <c r="E214" s="31"/>
      <c r="F214" s="31"/>
      <c r="G214" s="39" t="s">
        <v>882</v>
      </c>
      <c r="H214" s="40"/>
    </row>
    <row r="215" spans="1:8" ht="31.5" x14ac:dyDescent="0.25">
      <c r="A215" s="34"/>
      <c r="B215" s="37"/>
      <c r="C215" s="31"/>
      <c r="D215" s="31"/>
      <c r="E215" s="31"/>
      <c r="F215" s="31"/>
      <c r="G215" s="8" t="s">
        <v>881</v>
      </c>
      <c r="H215" s="14">
        <v>11</v>
      </c>
    </row>
    <row r="216" spans="1:8" x14ac:dyDescent="0.25">
      <c r="A216" s="34"/>
      <c r="B216" s="37"/>
      <c r="C216" s="31"/>
      <c r="D216" s="31"/>
      <c r="E216" s="31"/>
      <c r="F216" s="31"/>
      <c r="G216" s="8" t="s">
        <v>945</v>
      </c>
      <c r="H216" s="14">
        <v>15</v>
      </c>
    </row>
    <row r="217" spans="1:8" ht="47.25" x14ac:dyDescent="0.25">
      <c r="A217" s="34"/>
      <c r="B217" s="37"/>
      <c r="C217" s="31"/>
      <c r="D217" s="31"/>
      <c r="E217" s="31"/>
      <c r="F217" s="31"/>
      <c r="G217" s="8" t="s">
        <v>335</v>
      </c>
      <c r="H217" s="14">
        <v>10</v>
      </c>
    </row>
    <row r="218" spans="1:8" ht="32.25" thickBot="1" x14ac:dyDescent="0.3">
      <c r="A218" s="34"/>
      <c r="B218" s="37"/>
      <c r="C218" s="31"/>
      <c r="D218" s="31"/>
      <c r="E218" s="31"/>
      <c r="F218" s="31"/>
      <c r="G218" s="8" t="s">
        <v>880</v>
      </c>
      <c r="H218" s="14">
        <v>2</v>
      </c>
    </row>
    <row r="219" spans="1:8" x14ac:dyDescent="0.25">
      <c r="A219" s="34"/>
      <c r="B219" s="37"/>
      <c r="C219" s="31"/>
      <c r="D219" s="31"/>
      <c r="E219" s="31"/>
      <c r="F219" s="31"/>
      <c r="G219" s="39" t="s">
        <v>879</v>
      </c>
      <c r="H219" s="40"/>
    </row>
    <row r="220" spans="1:8" ht="31.5" x14ac:dyDescent="0.25">
      <c r="A220" s="34"/>
      <c r="B220" s="37"/>
      <c r="C220" s="31"/>
      <c r="D220" s="31"/>
      <c r="E220" s="31"/>
      <c r="F220" s="31"/>
      <c r="G220" s="8" t="s">
        <v>878</v>
      </c>
      <c r="H220" s="14">
        <v>4</v>
      </c>
    </row>
    <row r="221" spans="1:8" ht="31.5" x14ac:dyDescent="0.25">
      <c r="A221" s="34"/>
      <c r="B221" s="37"/>
      <c r="C221" s="31"/>
      <c r="D221" s="31"/>
      <c r="E221" s="31"/>
      <c r="F221" s="31"/>
      <c r="G221" s="8" t="s">
        <v>877</v>
      </c>
      <c r="H221" s="14">
        <v>4</v>
      </c>
    </row>
    <row r="222" spans="1:8" ht="31.5" x14ac:dyDescent="0.25">
      <c r="A222" s="34"/>
      <c r="B222" s="37"/>
      <c r="C222" s="31"/>
      <c r="D222" s="31"/>
      <c r="E222" s="31"/>
      <c r="F222" s="31"/>
      <c r="G222" s="8" t="s">
        <v>876</v>
      </c>
      <c r="H222" s="14">
        <v>4</v>
      </c>
    </row>
    <row r="223" spans="1:8" ht="31.5" x14ac:dyDescent="0.25">
      <c r="A223" s="34"/>
      <c r="B223" s="37"/>
      <c r="C223" s="31"/>
      <c r="D223" s="31"/>
      <c r="E223" s="31"/>
      <c r="F223" s="31"/>
      <c r="G223" s="8" t="s">
        <v>875</v>
      </c>
      <c r="H223" s="14">
        <v>4</v>
      </c>
    </row>
    <row r="224" spans="1:8" ht="16.5" thickBot="1" x14ac:dyDescent="0.3">
      <c r="A224" s="34"/>
      <c r="B224" s="37"/>
      <c r="C224" s="31"/>
      <c r="D224" s="31"/>
      <c r="E224" s="31"/>
      <c r="F224" s="31"/>
      <c r="G224" s="8" t="s">
        <v>944</v>
      </c>
      <c r="H224" s="14">
        <v>2</v>
      </c>
    </row>
    <row r="225" spans="1:8" x14ac:dyDescent="0.25">
      <c r="A225" s="34"/>
      <c r="B225" s="37"/>
      <c r="C225" s="31"/>
      <c r="D225" s="31"/>
      <c r="E225" s="31"/>
      <c r="F225" s="31"/>
      <c r="G225" s="39" t="s">
        <v>943</v>
      </c>
      <c r="H225" s="40"/>
    </row>
    <row r="226" spans="1:8" ht="31.5" x14ac:dyDescent="0.25">
      <c r="A226" s="34"/>
      <c r="B226" s="37"/>
      <c r="C226" s="31"/>
      <c r="D226" s="31"/>
      <c r="E226" s="31"/>
      <c r="F226" s="31"/>
      <c r="G226" s="8" t="s">
        <v>686</v>
      </c>
      <c r="H226" s="14">
        <v>3</v>
      </c>
    </row>
    <row r="227" spans="1:8" x14ac:dyDescent="0.25">
      <c r="A227" s="34"/>
      <c r="B227" s="37"/>
      <c r="C227" s="31"/>
      <c r="D227" s="31"/>
      <c r="E227" s="31"/>
      <c r="F227" s="31"/>
      <c r="G227" s="8" t="s">
        <v>685</v>
      </c>
      <c r="H227" s="14">
        <v>3</v>
      </c>
    </row>
    <row r="228" spans="1:8" ht="31.5" x14ac:dyDescent="0.25">
      <c r="A228" s="34"/>
      <c r="B228" s="37"/>
      <c r="C228" s="31"/>
      <c r="D228" s="31"/>
      <c r="E228" s="31"/>
      <c r="F228" s="31"/>
      <c r="G228" s="8" t="s">
        <v>657</v>
      </c>
      <c r="H228" s="14">
        <v>3</v>
      </c>
    </row>
    <row r="229" spans="1:8" ht="47.25" x14ac:dyDescent="0.25">
      <c r="A229" s="34"/>
      <c r="B229" s="37"/>
      <c r="C229" s="31"/>
      <c r="D229" s="31"/>
      <c r="E229" s="31"/>
      <c r="F229" s="31"/>
      <c r="G229" s="8" t="s">
        <v>942</v>
      </c>
      <c r="H229" s="14">
        <v>3</v>
      </c>
    </row>
    <row r="230" spans="1:8" ht="47.25" x14ac:dyDescent="0.25">
      <c r="A230" s="34"/>
      <c r="B230" s="37"/>
      <c r="C230" s="31"/>
      <c r="D230" s="31"/>
      <c r="E230" s="31"/>
      <c r="F230" s="31"/>
      <c r="G230" s="8" t="s">
        <v>941</v>
      </c>
      <c r="H230" s="14">
        <v>3</v>
      </c>
    </row>
    <row r="231" spans="1:8" ht="32.25" thickBot="1" x14ac:dyDescent="0.3">
      <c r="A231" s="34"/>
      <c r="B231" s="37"/>
      <c r="C231" s="31"/>
      <c r="D231" s="31"/>
      <c r="E231" s="31"/>
      <c r="F231" s="31"/>
      <c r="G231" s="8" t="s">
        <v>940</v>
      </c>
      <c r="H231" s="14">
        <v>3</v>
      </c>
    </row>
    <row r="232" spans="1:8" x14ac:dyDescent="0.25">
      <c r="A232" s="34"/>
      <c r="B232" s="37"/>
      <c r="C232" s="31"/>
      <c r="D232" s="31"/>
      <c r="E232" s="31"/>
      <c r="F232" s="31"/>
      <c r="G232" s="39" t="s">
        <v>939</v>
      </c>
      <c r="H232" s="40"/>
    </row>
    <row r="233" spans="1:8" ht="31.5" x14ac:dyDescent="0.25">
      <c r="A233" s="34"/>
      <c r="B233" s="37"/>
      <c r="C233" s="31"/>
      <c r="D233" s="31"/>
      <c r="E233" s="31"/>
      <c r="F233" s="31"/>
      <c r="G233" s="8" t="s">
        <v>938</v>
      </c>
      <c r="H233" s="14">
        <v>1</v>
      </c>
    </row>
    <row r="234" spans="1:8" ht="31.5" x14ac:dyDescent="0.25">
      <c r="A234" s="34"/>
      <c r="B234" s="37"/>
      <c r="C234" s="31"/>
      <c r="D234" s="31"/>
      <c r="E234" s="31"/>
      <c r="F234" s="31"/>
      <c r="G234" s="8" t="s">
        <v>937</v>
      </c>
      <c r="H234" s="14">
        <v>2</v>
      </c>
    </row>
    <row r="235" spans="1:8" ht="47.25" x14ac:dyDescent="0.25">
      <c r="A235" s="34"/>
      <c r="B235" s="37"/>
      <c r="C235" s="31"/>
      <c r="D235" s="31"/>
      <c r="E235" s="31"/>
      <c r="F235" s="31"/>
      <c r="G235" s="8" t="s">
        <v>936</v>
      </c>
      <c r="H235" s="14">
        <v>1</v>
      </c>
    </row>
    <row r="236" spans="1:8" ht="31.5" x14ac:dyDescent="0.25">
      <c r="A236" s="34"/>
      <c r="B236" s="37"/>
      <c r="C236" s="31"/>
      <c r="D236" s="31"/>
      <c r="E236" s="31"/>
      <c r="F236" s="31"/>
      <c r="G236" s="8" t="s">
        <v>935</v>
      </c>
      <c r="H236" s="14">
        <v>1</v>
      </c>
    </row>
    <row r="237" spans="1:8" x14ac:dyDescent="0.25">
      <c r="A237" s="34"/>
      <c r="B237" s="37"/>
      <c r="C237" s="31"/>
      <c r="D237" s="31"/>
      <c r="E237" s="31"/>
      <c r="F237" s="31"/>
      <c r="G237" s="8" t="s">
        <v>934</v>
      </c>
      <c r="H237" s="14">
        <v>2</v>
      </c>
    </row>
    <row r="238" spans="1:8" x14ac:dyDescent="0.25">
      <c r="A238" s="34"/>
      <c r="B238" s="37"/>
      <c r="C238" s="31"/>
      <c r="D238" s="31"/>
      <c r="E238" s="31"/>
      <c r="F238" s="31"/>
      <c r="G238" s="8" t="s">
        <v>933</v>
      </c>
      <c r="H238" s="14">
        <v>3</v>
      </c>
    </row>
    <row r="239" spans="1:8" ht="31.5" x14ac:dyDescent="0.25">
      <c r="A239" s="34"/>
      <c r="B239" s="37"/>
      <c r="C239" s="31"/>
      <c r="D239" s="31"/>
      <c r="E239" s="31"/>
      <c r="F239" s="31"/>
      <c r="G239" s="8" t="s">
        <v>932</v>
      </c>
      <c r="H239" s="14">
        <v>1</v>
      </c>
    </row>
    <row r="240" spans="1:8" ht="31.5" x14ac:dyDescent="0.25">
      <c r="A240" s="34"/>
      <c r="B240" s="37"/>
      <c r="C240" s="31"/>
      <c r="D240" s="31"/>
      <c r="E240" s="31"/>
      <c r="F240" s="31"/>
      <c r="G240" s="8" t="s">
        <v>931</v>
      </c>
      <c r="H240" s="14">
        <v>2</v>
      </c>
    </row>
    <row r="241" spans="1:8" ht="31.5" x14ac:dyDescent="0.25">
      <c r="A241" s="34"/>
      <c r="B241" s="37"/>
      <c r="C241" s="31"/>
      <c r="D241" s="31"/>
      <c r="E241" s="31"/>
      <c r="F241" s="31"/>
      <c r="G241" s="8" t="s">
        <v>930</v>
      </c>
      <c r="H241" s="14">
        <v>2</v>
      </c>
    </row>
    <row r="242" spans="1:8" ht="63.75" thickBot="1" x14ac:dyDescent="0.3">
      <c r="A242" s="34"/>
      <c r="B242" s="37"/>
      <c r="C242" s="31"/>
      <c r="D242" s="31"/>
      <c r="E242" s="31"/>
      <c r="F242" s="31"/>
      <c r="G242" s="8" t="s">
        <v>929</v>
      </c>
      <c r="H242" s="14">
        <v>3</v>
      </c>
    </row>
    <row r="243" spans="1:8" x14ac:dyDescent="0.25">
      <c r="A243" s="34"/>
      <c r="B243" s="37"/>
      <c r="C243" s="31"/>
      <c r="D243" s="31"/>
      <c r="E243" s="31"/>
      <c r="F243" s="31"/>
      <c r="G243" s="39" t="s">
        <v>928</v>
      </c>
      <c r="H243" s="40"/>
    </row>
    <row r="244" spans="1:8" ht="47.25" x14ac:dyDescent="0.25">
      <c r="A244" s="34"/>
      <c r="B244" s="37"/>
      <c r="C244" s="31"/>
      <c r="D244" s="31"/>
      <c r="E244" s="31"/>
      <c r="F244" s="31"/>
      <c r="G244" s="8" t="s">
        <v>927</v>
      </c>
      <c r="H244" s="14">
        <v>1</v>
      </c>
    </row>
    <row r="245" spans="1:8" x14ac:dyDescent="0.25">
      <c r="A245" s="34"/>
      <c r="B245" s="37"/>
      <c r="C245" s="31"/>
      <c r="D245" s="31"/>
      <c r="E245" s="31"/>
      <c r="F245" s="31"/>
      <c r="G245" s="8" t="s">
        <v>601</v>
      </c>
      <c r="H245" s="14">
        <v>2</v>
      </c>
    </row>
    <row r="246" spans="1:8" x14ac:dyDescent="0.25">
      <c r="A246" s="34"/>
      <c r="B246" s="37"/>
      <c r="C246" s="31"/>
      <c r="D246" s="31"/>
      <c r="E246" s="31"/>
      <c r="F246" s="31"/>
      <c r="G246" s="8" t="s">
        <v>600</v>
      </c>
      <c r="H246" s="14">
        <v>2</v>
      </c>
    </row>
    <row r="247" spans="1:8" ht="63" x14ac:dyDescent="0.25">
      <c r="A247" s="34"/>
      <c r="B247" s="37"/>
      <c r="C247" s="31"/>
      <c r="D247" s="31"/>
      <c r="E247" s="31"/>
      <c r="F247" s="31"/>
      <c r="G247" s="8" t="s">
        <v>599</v>
      </c>
      <c r="H247" s="14">
        <v>3</v>
      </c>
    </row>
    <row r="248" spans="1:8" ht="63" x14ac:dyDescent="0.25">
      <c r="A248" s="34"/>
      <c r="B248" s="37"/>
      <c r="C248" s="31"/>
      <c r="D248" s="31"/>
      <c r="E248" s="31"/>
      <c r="F248" s="31"/>
      <c r="G248" s="8" t="s">
        <v>926</v>
      </c>
      <c r="H248" s="14">
        <v>3</v>
      </c>
    </row>
    <row r="249" spans="1:8" x14ac:dyDescent="0.25">
      <c r="A249" s="34"/>
      <c r="B249" s="37"/>
      <c r="C249" s="31"/>
      <c r="D249" s="31"/>
      <c r="E249" s="31"/>
      <c r="F249" s="31"/>
      <c r="G249" s="8" t="s">
        <v>925</v>
      </c>
      <c r="H249" s="14">
        <v>2</v>
      </c>
    </row>
    <row r="250" spans="1:8" ht="31.5" x14ac:dyDescent="0.25">
      <c r="A250" s="34"/>
      <c r="B250" s="37"/>
      <c r="C250" s="31"/>
      <c r="D250" s="31"/>
      <c r="E250" s="31"/>
      <c r="F250" s="31"/>
      <c r="G250" s="8" t="s">
        <v>596</v>
      </c>
      <c r="H250" s="14">
        <v>2</v>
      </c>
    </row>
    <row r="251" spans="1:8" ht="32.25" thickBot="1" x14ac:dyDescent="0.3">
      <c r="A251" s="34"/>
      <c r="B251" s="37"/>
      <c r="C251" s="31"/>
      <c r="D251" s="31"/>
      <c r="E251" s="31"/>
      <c r="F251" s="31"/>
      <c r="G251" s="8" t="s">
        <v>924</v>
      </c>
      <c r="H251" s="14">
        <v>2</v>
      </c>
    </row>
    <row r="252" spans="1:8" x14ac:dyDescent="0.25">
      <c r="A252" s="34"/>
      <c r="B252" s="37"/>
      <c r="C252" s="31"/>
      <c r="D252" s="31"/>
      <c r="E252" s="31"/>
      <c r="F252" s="31"/>
      <c r="G252" s="39" t="s">
        <v>923</v>
      </c>
      <c r="H252" s="40"/>
    </row>
    <row r="253" spans="1:8" ht="31.5" x14ac:dyDescent="0.25">
      <c r="A253" s="34"/>
      <c r="B253" s="37"/>
      <c r="C253" s="31"/>
      <c r="D253" s="31"/>
      <c r="E253" s="31"/>
      <c r="F253" s="31"/>
      <c r="G253" s="8" t="s">
        <v>922</v>
      </c>
      <c r="H253" s="14">
        <v>2</v>
      </c>
    </row>
    <row r="254" spans="1:8" ht="31.5" x14ac:dyDescent="0.25">
      <c r="A254" s="34"/>
      <c r="B254" s="37"/>
      <c r="C254" s="31"/>
      <c r="D254" s="31"/>
      <c r="E254" s="31"/>
      <c r="F254" s="31"/>
      <c r="G254" s="8" t="s">
        <v>921</v>
      </c>
      <c r="H254" s="14">
        <v>2</v>
      </c>
    </row>
    <row r="255" spans="1:8" ht="78.75" x14ac:dyDescent="0.25">
      <c r="A255" s="34"/>
      <c r="B255" s="37"/>
      <c r="C255" s="31"/>
      <c r="D255" s="31"/>
      <c r="E255" s="31"/>
      <c r="F255" s="31"/>
      <c r="G255" s="8" t="s">
        <v>920</v>
      </c>
      <c r="H255" s="14">
        <v>3</v>
      </c>
    </row>
    <row r="256" spans="1:8" ht="31.5" x14ac:dyDescent="0.25">
      <c r="A256" s="34"/>
      <c r="B256" s="37"/>
      <c r="C256" s="31"/>
      <c r="D256" s="31"/>
      <c r="E256" s="31"/>
      <c r="F256" s="31"/>
      <c r="G256" s="8" t="s">
        <v>919</v>
      </c>
      <c r="H256" s="14">
        <v>2</v>
      </c>
    </row>
    <row r="257" spans="1:8" ht="94.5" x14ac:dyDescent="0.25">
      <c r="A257" s="34"/>
      <c r="B257" s="37"/>
      <c r="C257" s="31"/>
      <c r="D257" s="31"/>
      <c r="E257" s="31"/>
      <c r="F257" s="31"/>
      <c r="G257" s="8" t="s">
        <v>918</v>
      </c>
      <c r="H257" s="14">
        <v>2</v>
      </c>
    </row>
    <row r="258" spans="1:8" ht="31.5" x14ac:dyDescent="0.25">
      <c r="A258" s="34"/>
      <c r="B258" s="37"/>
      <c r="C258" s="31"/>
      <c r="D258" s="31"/>
      <c r="E258" s="31"/>
      <c r="F258" s="31"/>
      <c r="G258" s="8" t="s">
        <v>917</v>
      </c>
      <c r="H258" s="14">
        <v>2</v>
      </c>
    </row>
    <row r="259" spans="1:8" ht="32.25" thickBot="1" x14ac:dyDescent="0.3">
      <c r="A259" s="34"/>
      <c r="B259" s="37"/>
      <c r="C259" s="31"/>
      <c r="D259" s="31"/>
      <c r="E259" s="31"/>
      <c r="F259" s="31"/>
      <c r="G259" s="8" t="s">
        <v>916</v>
      </c>
      <c r="H259" s="14">
        <v>5</v>
      </c>
    </row>
    <row r="260" spans="1:8" x14ac:dyDescent="0.25">
      <c r="A260" s="34"/>
      <c r="B260" s="37"/>
      <c r="C260" s="31"/>
      <c r="D260" s="31"/>
      <c r="E260" s="31"/>
      <c r="F260" s="31"/>
      <c r="G260" s="39" t="s">
        <v>874</v>
      </c>
      <c r="H260" s="40"/>
    </row>
    <row r="261" spans="1:8" ht="31.5" x14ac:dyDescent="0.25">
      <c r="A261" s="34"/>
      <c r="B261" s="37"/>
      <c r="C261" s="31"/>
      <c r="D261" s="31"/>
      <c r="E261" s="31"/>
      <c r="F261" s="31"/>
      <c r="G261" s="8" t="s">
        <v>915</v>
      </c>
      <c r="H261" s="14">
        <v>35</v>
      </c>
    </row>
    <row r="262" spans="1:8" x14ac:dyDescent="0.25">
      <c r="A262" s="34"/>
      <c r="B262" s="37"/>
      <c r="C262" s="31"/>
      <c r="D262" s="31"/>
      <c r="E262" s="31"/>
      <c r="F262" s="31"/>
      <c r="G262" s="8" t="s">
        <v>873</v>
      </c>
      <c r="H262" s="14">
        <v>34</v>
      </c>
    </row>
    <row r="263" spans="1:8" x14ac:dyDescent="0.25">
      <c r="A263" s="34"/>
      <c r="B263" s="37"/>
      <c r="C263" s="31"/>
      <c r="D263" s="31"/>
      <c r="E263" s="31"/>
      <c r="F263" s="31"/>
      <c r="G263" s="8" t="s">
        <v>872</v>
      </c>
      <c r="H263" s="14">
        <v>34</v>
      </c>
    </row>
    <row r="264" spans="1:8" ht="32.25" thickBot="1" x14ac:dyDescent="0.3">
      <c r="A264" s="34"/>
      <c r="B264" s="37"/>
      <c r="C264" s="31"/>
      <c r="D264" s="31"/>
      <c r="E264" s="31"/>
      <c r="F264" s="31"/>
      <c r="G264" s="8" t="s">
        <v>914</v>
      </c>
      <c r="H264" s="14">
        <v>20</v>
      </c>
    </row>
    <row r="265" spans="1:8" x14ac:dyDescent="0.25">
      <c r="A265" s="34"/>
      <c r="B265" s="37"/>
      <c r="C265" s="31"/>
      <c r="D265" s="31"/>
      <c r="E265" s="31"/>
      <c r="F265" s="31"/>
      <c r="G265" s="39" t="s">
        <v>890</v>
      </c>
      <c r="H265" s="40"/>
    </row>
    <row r="266" spans="1:8" ht="31.5" x14ac:dyDescent="0.25">
      <c r="A266" s="34"/>
      <c r="B266" s="37"/>
      <c r="C266" s="31"/>
      <c r="D266" s="31"/>
      <c r="E266" s="31"/>
      <c r="F266" s="31"/>
      <c r="G266" s="8" t="s">
        <v>889</v>
      </c>
      <c r="H266" s="14">
        <v>2</v>
      </c>
    </row>
    <row r="267" spans="1:8" ht="16.5" thickBot="1" x14ac:dyDescent="0.3">
      <c r="A267" s="34"/>
      <c r="B267" s="37"/>
      <c r="C267" s="32"/>
      <c r="D267" s="32"/>
      <c r="E267" s="32"/>
      <c r="F267" s="32"/>
      <c r="G267" s="41" t="s">
        <v>8</v>
      </c>
      <c r="H267" s="43">
        <f>SUM(H266,H261:H264,H253:H259,H244:H251,H233:H242,H226:H231,H220:H224,H215:H218,H206:H213,H196:H204)</f>
        <v>353</v>
      </c>
    </row>
    <row r="268" spans="1:8" ht="92.25" customHeight="1" thickBot="1" x14ac:dyDescent="0.3">
      <c r="A268" s="35"/>
      <c r="B268" s="38"/>
      <c r="C268" s="45" t="s">
        <v>913</v>
      </c>
      <c r="D268" s="45"/>
      <c r="E268" s="45"/>
      <c r="F268" s="46"/>
      <c r="G268" s="42"/>
      <c r="H268" s="44"/>
    </row>
    <row r="269" spans="1:8" ht="16.5" customHeight="1" x14ac:dyDescent="0.25">
      <c r="A269" s="33">
        <v>15</v>
      </c>
      <c r="B269" s="36" t="s">
        <v>893</v>
      </c>
      <c r="C269" s="30" t="s">
        <v>912</v>
      </c>
      <c r="D269" s="30" t="s">
        <v>911</v>
      </c>
      <c r="E269" s="30" t="s">
        <v>910</v>
      </c>
      <c r="F269" s="30" t="s">
        <v>909</v>
      </c>
      <c r="G269" s="39" t="s">
        <v>890</v>
      </c>
      <c r="H269" s="40"/>
    </row>
    <row r="270" spans="1:8" ht="32.25" thickBot="1" x14ac:dyDescent="0.3">
      <c r="A270" s="34"/>
      <c r="B270" s="37"/>
      <c r="C270" s="31"/>
      <c r="D270" s="31"/>
      <c r="E270" s="31"/>
      <c r="F270" s="31"/>
      <c r="G270" s="8" t="s">
        <v>889</v>
      </c>
      <c r="H270" s="14">
        <v>4</v>
      </c>
    </row>
    <row r="271" spans="1:8" x14ac:dyDescent="0.25">
      <c r="A271" s="34"/>
      <c r="B271" s="37"/>
      <c r="C271" s="31"/>
      <c r="D271" s="31"/>
      <c r="E271" s="31"/>
      <c r="F271" s="31"/>
      <c r="G271" s="39" t="s">
        <v>908</v>
      </c>
      <c r="H271" s="40"/>
    </row>
    <row r="272" spans="1:8" ht="31.5" x14ac:dyDescent="0.25">
      <c r="A272" s="34"/>
      <c r="B272" s="37"/>
      <c r="C272" s="31"/>
      <c r="D272" s="31"/>
      <c r="E272" s="31"/>
      <c r="F272" s="31"/>
      <c r="G272" s="8" t="s">
        <v>907</v>
      </c>
      <c r="H272" s="14">
        <v>4</v>
      </c>
    </row>
    <row r="273" spans="1:8" ht="32.25" thickBot="1" x14ac:dyDescent="0.3">
      <c r="A273" s="34"/>
      <c r="B273" s="37"/>
      <c r="C273" s="31"/>
      <c r="D273" s="31"/>
      <c r="E273" s="31"/>
      <c r="F273" s="31"/>
      <c r="G273" s="8" t="s">
        <v>906</v>
      </c>
      <c r="H273" s="14">
        <v>1</v>
      </c>
    </row>
    <row r="274" spans="1:8" x14ac:dyDescent="0.25">
      <c r="A274" s="34"/>
      <c r="B274" s="37"/>
      <c r="C274" s="31"/>
      <c r="D274" s="31"/>
      <c r="E274" s="31"/>
      <c r="F274" s="31"/>
      <c r="G274" s="39" t="s">
        <v>905</v>
      </c>
      <c r="H274" s="40"/>
    </row>
    <row r="275" spans="1:8" ht="31.5" x14ac:dyDescent="0.25">
      <c r="A275" s="34"/>
      <c r="B275" s="37"/>
      <c r="C275" s="31"/>
      <c r="D275" s="31"/>
      <c r="E275" s="31"/>
      <c r="F275" s="31"/>
      <c r="G275" s="8" t="s">
        <v>904</v>
      </c>
      <c r="H275" s="14">
        <v>1</v>
      </c>
    </row>
    <row r="276" spans="1:8" ht="48" thickBot="1" x14ac:dyDescent="0.3">
      <c r="A276" s="34"/>
      <c r="B276" s="37"/>
      <c r="C276" s="31"/>
      <c r="D276" s="31"/>
      <c r="E276" s="31"/>
      <c r="F276" s="31"/>
      <c r="G276" s="8" t="s">
        <v>903</v>
      </c>
      <c r="H276" s="14">
        <v>1</v>
      </c>
    </row>
    <row r="277" spans="1:8" ht="15.75" customHeight="1" x14ac:dyDescent="0.25">
      <c r="A277" s="34"/>
      <c r="B277" s="37"/>
      <c r="C277" s="31"/>
      <c r="D277" s="31"/>
      <c r="E277" s="31"/>
      <c r="F277" s="31"/>
      <c r="G277" s="39" t="s">
        <v>888</v>
      </c>
      <c r="H277" s="40"/>
    </row>
    <row r="278" spans="1:8" ht="31.5" x14ac:dyDescent="0.25">
      <c r="A278" s="34"/>
      <c r="B278" s="37"/>
      <c r="C278" s="31"/>
      <c r="D278" s="31"/>
      <c r="E278" s="31"/>
      <c r="F278" s="31"/>
      <c r="G278" s="8" t="s">
        <v>168</v>
      </c>
      <c r="H278" s="14">
        <v>1</v>
      </c>
    </row>
    <row r="279" spans="1:8" ht="77.25" customHeight="1" thickBot="1" x14ac:dyDescent="0.3">
      <c r="A279" s="34"/>
      <c r="B279" s="37"/>
      <c r="C279" s="32"/>
      <c r="D279" s="32"/>
      <c r="E279" s="32"/>
      <c r="F279" s="32"/>
      <c r="G279" s="41" t="s">
        <v>8</v>
      </c>
      <c r="H279" s="43">
        <f>SUM(H278,H275:H276,H272:H273,H270)</f>
        <v>12</v>
      </c>
    </row>
    <row r="280" spans="1:8" ht="99" customHeight="1" thickBot="1" x14ac:dyDescent="0.3">
      <c r="A280" s="35"/>
      <c r="B280" s="38"/>
      <c r="C280" s="45" t="s">
        <v>902</v>
      </c>
      <c r="D280" s="45"/>
      <c r="E280" s="45"/>
      <c r="F280" s="46"/>
      <c r="G280" s="42"/>
      <c r="H280" s="44"/>
    </row>
    <row r="281" spans="1:8" ht="15.75" customHeight="1" x14ac:dyDescent="0.25">
      <c r="A281" s="33">
        <v>16</v>
      </c>
      <c r="B281" s="36" t="s">
        <v>893</v>
      </c>
      <c r="C281" s="30" t="s">
        <v>901</v>
      </c>
      <c r="D281" s="30" t="s">
        <v>900</v>
      </c>
      <c r="E281" s="30" t="s">
        <v>638</v>
      </c>
      <c r="F281" s="30" t="s">
        <v>899</v>
      </c>
      <c r="G281" s="39" t="s">
        <v>890</v>
      </c>
      <c r="H281" s="40"/>
    </row>
    <row r="282" spans="1:8" ht="32.25" thickBot="1" x14ac:dyDescent="0.3">
      <c r="A282" s="34"/>
      <c r="B282" s="37"/>
      <c r="C282" s="31"/>
      <c r="D282" s="31"/>
      <c r="E282" s="31"/>
      <c r="F282" s="31"/>
      <c r="G282" s="8" t="s">
        <v>889</v>
      </c>
      <c r="H282" s="14">
        <v>4</v>
      </c>
    </row>
    <row r="283" spans="1:8" ht="15.75" customHeight="1" x14ac:dyDescent="0.25">
      <c r="A283" s="34"/>
      <c r="B283" s="37"/>
      <c r="C283" s="31"/>
      <c r="D283" s="31"/>
      <c r="E283" s="31"/>
      <c r="F283" s="31"/>
      <c r="G283" s="39" t="s">
        <v>888</v>
      </c>
      <c r="H283" s="40"/>
    </row>
    <row r="284" spans="1:8" ht="31.5" x14ac:dyDescent="0.25">
      <c r="A284" s="34"/>
      <c r="B284" s="37"/>
      <c r="C284" s="31"/>
      <c r="D284" s="31"/>
      <c r="E284" s="31"/>
      <c r="F284" s="31"/>
      <c r="G284" s="8" t="s">
        <v>168</v>
      </c>
      <c r="H284" s="14">
        <v>1</v>
      </c>
    </row>
    <row r="285" spans="1:8" ht="31.5" x14ac:dyDescent="0.25">
      <c r="A285" s="34"/>
      <c r="B285" s="37"/>
      <c r="C285" s="31"/>
      <c r="D285" s="31"/>
      <c r="E285" s="31"/>
      <c r="F285" s="31"/>
      <c r="G285" s="8" t="s">
        <v>727</v>
      </c>
      <c r="H285" s="14">
        <v>2</v>
      </c>
    </row>
    <row r="286" spans="1:8" ht="161.25" customHeight="1" thickBot="1" x14ac:dyDescent="0.3">
      <c r="A286" s="34"/>
      <c r="B286" s="37"/>
      <c r="C286" s="32"/>
      <c r="D286" s="32"/>
      <c r="E286" s="32"/>
      <c r="F286" s="32"/>
      <c r="G286" s="41" t="s">
        <v>8</v>
      </c>
      <c r="H286" s="43">
        <f>SUM(H282:H282,H284:H285,)</f>
        <v>7</v>
      </c>
    </row>
    <row r="287" spans="1:8" ht="84" customHeight="1" thickBot="1" x14ac:dyDescent="0.3">
      <c r="A287" s="35"/>
      <c r="B287" s="38"/>
      <c r="C287" s="45" t="s">
        <v>898</v>
      </c>
      <c r="D287" s="45"/>
      <c r="E287" s="45"/>
      <c r="F287" s="46"/>
      <c r="G287" s="42"/>
      <c r="H287" s="44"/>
    </row>
    <row r="288" spans="1:8" ht="16.5" customHeight="1" x14ac:dyDescent="0.25">
      <c r="A288" s="33">
        <v>17</v>
      </c>
      <c r="B288" s="36" t="s">
        <v>893</v>
      </c>
      <c r="C288" s="30" t="s">
        <v>897</v>
      </c>
      <c r="D288" s="30" t="s">
        <v>632</v>
      </c>
      <c r="E288" s="30" t="s">
        <v>631</v>
      </c>
      <c r="F288" s="30" t="s">
        <v>896</v>
      </c>
      <c r="G288" s="39" t="s">
        <v>890</v>
      </c>
      <c r="H288" s="40"/>
    </row>
    <row r="289" spans="1:8" ht="32.25" thickBot="1" x14ac:dyDescent="0.3">
      <c r="A289" s="34"/>
      <c r="B289" s="37"/>
      <c r="C289" s="31"/>
      <c r="D289" s="31"/>
      <c r="E289" s="31"/>
      <c r="F289" s="31"/>
      <c r="G289" s="8" t="s">
        <v>889</v>
      </c>
      <c r="H289" s="14">
        <v>2</v>
      </c>
    </row>
    <row r="290" spans="1:8" ht="15.75" customHeight="1" x14ac:dyDescent="0.25">
      <c r="A290" s="34"/>
      <c r="B290" s="37"/>
      <c r="C290" s="31"/>
      <c r="D290" s="31"/>
      <c r="E290" s="31"/>
      <c r="F290" s="31"/>
      <c r="G290" s="39" t="s">
        <v>888</v>
      </c>
      <c r="H290" s="40"/>
    </row>
    <row r="291" spans="1:8" ht="31.5" x14ac:dyDescent="0.25">
      <c r="A291" s="34"/>
      <c r="B291" s="37"/>
      <c r="C291" s="31"/>
      <c r="D291" s="31"/>
      <c r="E291" s="31"/>
      <c r="F291" s="31"/>
      <c r="G291" s="8" t="s">
        <v>168</v>
      </c>
      <c r="H291" s="14">
        <v>1</v>
      </c>
    </row>
    <row r="292" spans="1:8" ht="31.5" x14ac:dyDescent="0.25">
      <c r="A292" s="34"/>
      <c r="B292" s="37"/>
      <c r="C292" s="31"/>
      <c r="D292" s="31"/>
      <c r="E292" s="31"/>
      <c r="F292" s="31"/>
      <c r="G292" s="8" t="s">
        <v>727</v>
      </c>
      <c r="H292" s="23">
        <v>2</v>
      </c>
    </row>
    <row r="293" spans="1:8" ht="47.25" x14ac:dyDescent="0.25">
      <c r="A293" s="34"/>
      <c r="B293" s="37"/>
      <c r="C293" s="31"/>
      <c r="D293" s="31"/>
      <c r="E293" s="31"/>
      <c r="F293" s="31"/>
      <c r="G293" s="24" t="s">
        <v>895</v>
      </c>
      <c r="H293" s="23">
        <v>3</v>
      </c>
    </row>
    <row r="294" spans="1:8" ht="16.5" thickBot="1" x14ac:dyDescent="0.3">
      <c r="A294" s="34"/>
      <c r="B294" s="37"/>
      <c r="C294" s="32"/>
      <c r="D294" s="32"/>
      <c r="E294" s="32"/>
      <c r="F294" s="32"/>
      <c r="G294" s="41" t="s">
        <v>8</v>
      </c>
      <c r="H294" s="43">
        <f>SUM(H289:H289,H291:H293,)</f>
        <v>8</v>
      </c>
    </row>
    <row r="295" spans="1:8" ht="90.75" customHeight="1" thickBot="1" x14ac:dyDescent="0.3">
      <c r="A295" s="35"/>
      <c r="B295" s="38"/>
      <c r="C295" s="45" t="s">
        <v>894</v>
      </c>
      <c r="D295" s="45"/>
      <c r="E295" s="45"/>
      <c r="F295" s="46"/>
      <c r="G295" s="42"/>
      <c r="H295" s="44"/>
    </row>
    <row r="296" spans="1:8" ht="16.5" customHeight="1" x14ac:dyDescent="0.25">
      <c r="A296" s="33">
        <v>18</v>
      </c>
      <c r="B296" s="36" t="s">
        <v>893</v>
      </c>
      <c r="C296" s="30" t="s">
        <v>892</v>
      </c>
      <c r="D296" s="30" t="s">
        <v>571</v>
      </c>
      <c r="E296" s="30" t="s">
        <v>891</v>
      </c>
      <c r="F296" s="30" t="s">
        <v>883</v>
      </c>
      <c r="G296" s="39" t="s">
        <v>890</v>
      </c>
      <c r="H296" s="40"/>
    </row>
    <row r="297" spans="1:8" ht="32.25" thickBot="1" x14ac:dyDescent="0.3">
      <c r="A297" s="34"/>
      <c r="B297" s="37"/>
      <c r="C297" s="31"/>
      <c r="D297" s="31"/>
      <c r="E297" s="31"/>
      <c r="F297" s="31"/>
      <c r="G297" s="8" t="s">
        <v>889</v>
      </c>
      <c r="H297" s="14">
        <v>4</v>
      </c>
    </row>
    <row r="298" spans="1:8" x14ac:dyDescent="0.25">
      <c r="A298" s="34"/>
      <c r="B298" s="37"/>
      <c r="C298" s="31"/>
      <c r="D298" s="31"/>
      <c r="E298" s="31"/>
      <c r="F298" s="31"/>
      <c r="G298" s="39" t="s">
        <v>888</v>
      </c>
      <c r="H298" s="40"/>
    </row>
    <row r="299" spans="1:8" ht="31.5" x14ac:dyDescent="0.25">
      <c r="A299" s="34"/>
      <c r="B299" s="37"/>
      <c r="C299" s="31"/>
      <c r="D299" s="31"/>
      <c r="E299" s="31"/>
      <c r="F299" s="31"/>
      <c r="G299" s="8" t="s">
        <v>168</v>
      </c>
      <c r="H299" s="14">
        <v>2</v>
      </c>
    </row>
    <row r="300" spans="1:8" ht="31.5" x14ac:dyDescent="0.25">
      <c r="A300" s="34"/>
      <c r="B300" s="37"/>
      <c r="C300" s="31"/>
      <c r="D300" s="31"/>
      <c r="E300" s="31"/>
      <c r="F300" s="31"/>
      <c r="G300" s="8" t="s">
        <v>727</v>
      </c>
      <c r="H300" s="14">
        <v>3</v>
      </c>
    </row>
    <row r="301" spans="1:8" ht="122.25" customHeight="1" thickBot="1" x14ac:dyDescent="0.3">
      <c r="A301" s="34"/>
      <c r="B301" s="37"/>
      <c r="C301" s="32"/>
      <c r="D301" s="32"/>
      <c r="E301" s="32"/>
      <c r="F301" s="32"/>
      <c r="G301" s="41" t="s">
        <v>8</v>
      </c>
      <c r="H301" s="43">
        <f>SUM(H297:H297,H299:H300,)</f>
        <v>9</v>
      </c>
    </row>
    <row r="302" spans="1:8" ht="122.25" customHeight="1" thickBot="1" x14ac:dyDescent="0.3">
      <c r="A302" s="35"/>
      <c r="B302" s="38"/>
      <c r="C302" s="45" t="s">
        <v>887</v>
      </c>
      <c r="D302" s="45"/>
      <c r="E302" s="45"/>
      <c r="F302" s="46"/>
      <c r="G302" s="42"/>
      <c r="H302" s="44"/>
    </row>
    <row r="303" spans="1:8" ht="15.75" customHeight="1" x14ac:dyDescent="0.25">
      <c r="A303" s="33">
        <v>19</v>
      </c>
      <c r="B303" s="36" t="s">
        <v>886</v>
      </c>
      <c r="C303" s="30" t="s">
        <v>885</v>
      </c>
      <c r="D303" s="30" t="s">
        <v>884</v>
      </c>
      <c r="E303" s="30" t="s">
        <v>562</v>
      </c>
      <c r="F303" s="30" t="s">
        <v>883</v>
      </c>
      <c r="G303" s="39" t="s">
        <v>882</v>
      </c>
      <c r="H303" s="40"/>
    </row>
    <row r="304" spans="1:8" ht="31.5" x14ac:dyDescent="0.25">
      <c r="A304" s="34"/>
      <c r="B304" s="37"/>
      <c r="C304" s="31"/>
      <c r="D304" s="31"/>
      <c r="E304" s="31"/>
      <c r="F304" s="31"/>
      <c r="G304" s="8" t="s">
        <v>881</v>
      </c>
      <c r="H304" s="14">
        <v>5</v>
      </c>
    </row>
    <row r="305" spans="1:8" ht="32.25" thickBot="1" x14ac:dyDescent="0.3">
      <c r="A305" s="34"/>
      <c r="B305" s="37"/>
      <c r="C305" s="31"/>
      <c r="D305" s="31"/>
      <c r="E305" s="31"/>
      <c r="F305" s="31"/>
      <c r="G305" s="8" t="s">
        <v>880</v>
      </c>
      <c r="H305" s="14">
        <v>5</v>
      </c>
    </row>
    <row r="306" spans="1:8" x14ac:dyDescent="0.25">
      <c r="A306" s="34"/>
      <c r="B306" s="37"/>
      <c r="C306" s="31"/>
      <c r="D306" s="31"/>
      <c r="E306" s="31"/>
      <c r="F306" s="31"/>
      <c r="G306" s="39" t="s">
        <v>879</v>
      </c>
      <c r="H306" s="40"/>
    </row>
    <row r="307" spans="1:8" ht="31.5" x14ac:dyDescent="0.25">
      <c r="A307" s="34"/>
      <c r="B307" s="37"/>
      <c r="C307" s="31"/>
      <c r="D307" s="31"/>
      <c r="E307" s="31"/>
      <c r="F307" s="31"/>
      <c r="G307" s="8" t="s">
        <v>878</v>
      </c>
      <c r="H307" s="14">
        <v>2</v>
      </c>
    </row>
    <row r="308" spans="1:8" ht="31.5" x14ac:dyDescent="0.25">
      <c r="A308" s="34"/>
      <c r="B308" s="37"/>
      <c r="C308" s="31"/>
      <c r="D308" s="31"/>
      <c r="E308" s="31"/>
      <c r="F308" s="31"/>
      <c r="G308" s="8" t="s">
        <v>877</v>
      </c>
      <c r="H308" s="14">
        <v>2</v>
      </c>
    </row>
    <row r="309" spans="1:8" ht="31.5" x14ac:dyDescent="0.25">
      <c r="A309" s="34"/>
      <c r="B309" s="37"/>
      <c r="C309" s="31"/>
      <c r="D309" s="31"/>
      <c r="E309" s="31"/>
      <c r="F309" s="31"/>
      <c r="G309" s="8" t="s">
        <v>876</v>
      </c>
      <c r="H309" s="14">
        <v>2</v>
      </c>
    </row>
    <row r="310" spans="1:8" ht="25.5" customHeight="1" thickBot="1" x14ac:dyDescent="0.3">
      <c r="A310" s="34"/>
      <c r="B310" s="37"/>
      <c r="C310" s="31"/>
      <c r="D310" s="31"/>
      <c r="E310" s="31"/>
      <c r="F310" s="31"/>
      <c r="G310" s="8" t="s">
        <v>875</v>
      </c>
      <c r="H310" s="14">
        <v>2</v>
      </c>
    </row>
    <row r="311" spans="1:8" x14ac:dyDescent="0.25">
      <c r="A311" s="34"/>
      <c r="B311" s="37"/>
      <c r="C311" s="31"/>
      <c r="D311" s="31"/>
      <c r="E311" s="31"/>
      <c r="F311" s="31"/>
      <c r="G311" s="39" t="s">
        <v>874</v>
      </c>
      <c r="H311" s="40"/>
    </row>
    <row r="312" spans="1:8" x14ac:dyDescent="0.25">
      <c r="A312" s="34"/>
      <c r="B312" s="37"/>
      <c r="C312" s="31"/>
      <c r="D312" s="31"/>
      <c r="E312" s="31"/>
      <c r="F312" s="31"/>
      <c r="G312" s="8" t="s">
        <v>873</v>
      </c>
      <c r="H312" s="14">
        <v>14</v>
      </c>
    </row>
    <row r="313" spans="1:8" x14ac:dyDescent="0.25">
      <c r="A313" s="34"/>
      <c r="B313" s="37"/>
      <c r="C313" s="31"/>
      <c r="D313" s="31"/>
      <c r="E313" s="31"/>
      <c r="F313" s="31"/>
      <c r="G313" s="8" t="s">
        <v>872</v>
      </c>
      <c r="H313" s="14">
        <v>14</v>
      </c>
    </row>
    <row r="314" spans="1:8" ht="16.5" thickBot="1" x14ac:dyDescent="0.3">
      <c r="A314" s="34"/>
      <c r="B314" s="37"/>
      <c r="C314" s="32"/>
      <c r="D314" s="32"/>
      <c r="E314" s="32"/>
      <c r="F314" s="32"/>
      <c r="G314" s="41" t="s">
        <v>8</v>
      </c>
      <c r="H314" s="43">
        <f>SUM(H304:H305,H307:H310,H312:H313)</f>
        <v>46</v>
      </c>
    </row>
    <row r="315" spans="1:8" ht="112.5" customHeight="1" thickBot="1" x14ac:dyDescent="0.3">
      <c r="A315" s="35"/>
      <c r="B315" s="38"/>
      <c r="C315" s="45" t="s">
        <v>871</v>
      </c>
      <c r="D315" s="45"/>
      <c r="E315" s="45"/>
      <c r="F315" s="46"/>
      <c r="G315" s="42"/>
      <c r="H315" s="44"/>
    </row>
    <row r="316" spans="1:8" ht="15.75" customHeight="1" x14ac:dyDescent="0.25">
      <c r="A316" s="33">
        <v>20</v>
      </c>
      <c r="B316" s="36" t="s">
        <v>870</v>
      </c>
      <c r="C316" s="30" t="s">
        <v>869</v>
      </c>
      <c r="D316" s="30" t="s">
        <v>868</v>
      </c>
      <c r="E316" s="30" t="s">
        <v>867</v>
      </c>
      <c r="F316" s="30" t="s">
        <v>548</v>
      </c>
      <c r="G316" s="39" t="s">
        <v>866</v>
      </c>
      <c r="H316" s="40"/>
    </row>
    <row r="317" spans="1:8" ht="31.5" x14ac:dyDescent="0.25">
      <c r="A317" s="34"/>
      <c r="B317" s="37"/>
      <c r="C317" s="31"/>
      <c r="D317" s="31"/>
      <c r="E317" s="31"/>
      <c r="F317" s="31"/>
      <c r="G317" s="8" t="s">
        <v>775</v>
      </c>
      <c r="H317" s="14">
        <v>3</v>
      </c>
    </row>
    <row r="318" spans="1:8" ht="31.5" x14ac:dyDescent="0.25">
      <c r="A318" s="34"/>
      <c r="B318" s="37"/>
      <c r="C318" s="31"/>
      <c r="D318" s="31"/>
      <c r="E318" s="31"/>
      <c r="F318" s="31"/>
      <c r="G318" s="8" t="s">
        <v>546</v>
      </c>
      <c r="H318" s="14">
        <v>5</v>
      </c>
    </row>
    <row r="319" spans="1:8" ht="31.5" x14ac:dyDescent="0.25">
      <c r="A319" s="34"/>
      <c r="B319" s="37"/>
      <c r="C319" s="31"/>
      <c r="D319" s="31"/>
      <c r="E319" s="31"/>
      <c r="F319" s="31"/>
      <c r="G319" s="8" t="s">
        <v>545</v>
      </c>
      <c r="H319" s="14">
        <v>8</v>
      </c>
    </row>
    <row r="320" spans="1:8" x14ac:dyDescent="0.25">
      <c r="A320" s="34"/>
      <c r="B320" s="37"/>
      <c r="C320" s="31"/>
      <c r="D320" s="31"/>
      <c r="E320" s="31"/>
      <c r="F320" s="31"/>
      <c r="G320" s="8" t="s">
        <v>746</v>
      </c>
      <c r="H320" s="14">
        <v>7</v>
      </c>
    </row>
    <row r="321" spans="1:8" ht="16.5" thickBot="1" x14ac:dyDescent="0.3">
      <c r="A321" s="34"/>
      <c r="B321" s="37"/>
      <c r="C321" s="32"/>
      <c r="D321" s="32"/>
      <c r="E321" s="32"/>
      <c r="F321" s="32"/>
      <c r="G321" s="41" t="s">
        <v>8</v>
      </c>
      <c r="H321" s="43">
        <f>SUM(H317:H320)</f>
        <v>23</v>
      </c>
    </row>
    <row r="322" spans="1:8" ht="69" customHeight="1" thickBot="1" x14ac:dyDescent="0.3">
      <c r="A322" s="35"/>
      <c r="B322" s="38"/>
      <c r="C322" s="45" t="s">
        <v>865</v>
      </c>
      <c r="D322" s="45"/>
      <c r="E322" s="45"/>
      <c r="F322" s="46"/>
      <c r="G322" s="42"/>
      <c r="H322" s="44"/>
    </row>
    <row r="323" spans="1:8" ht="16.5" thickBot="1" x14ac:dyDescent="0.3">
      <c r="A323" s="62" t="s">
        <v>269</v>
      </c>
      <c r="B323" s="63"/>
      <c r="C323" s="63"/>
      <c r="D323" s="63"/>
      <c r="E323" s="64"/>
      <c r="F323" s="55">
        <f>H10+H36+H48+H54+H66+H88+H123+H131+H140+H146+H172+H184+H193+H267+H279+H286+H294+H301+H314+H321</f>
        <v>924</v>
      </c>
      <c r="G323" s="56"/>
      <c r="H323" s="57"/>
    </row>
    <row r="324" spans="1:8" ht="134.25" customHeight="1" thickBot="1" x14ac:dyDescent="0.3">
      <c r="A324" s="47" t="s">
        <v>9</v>
      </c>
      <c r="B324" s="48"/>
      <c r="C324" s="49" t="s">
        <v>864</v>
      </c>
      <c r="D324" s="50"/>
      <c r="E324" s="50"/>
      <c r="F324" s="51"/>
      <c r="G324" s="9" t="s">
        <v>863</v>
      </c>
      <c r="H324" s="10" t="s">
        <v>862</v>
      </c>
    </row>
    <row r="325" spans="1:8" ht="81.75" customHeight="1" thickBot="1" x14ac:dyDescent="0.3">
      <c r="A325" s="47" t="s">
        <v>9</v>
      </c>
      <c r="B325" s="48"/>
      <c r="C325" s="49" t="s">
        <v>861</v>
      </c>
      <c r="D325" s="50"/>
      <c r="E325" s="50"/>
      <c r="F325" s="51"/>
      <c r="G325" s="9" t="s">
        <v>858</v>
      </c>
      <c r="H325" s="10" t="s">
        <v>860</v>
      </c>
    </row>
    <row r="326" spans="1:8" ht="87.75" customHeight="1" thickBot="1" x14ac:dyDescent="0.3">
      <c r="A326" s="47" t="s">
        <v>9</v>
      </c>
      <c r="B326" s="48"/>
      <c r="C326" s="49" t="s">
        <v>859</v>
      </c>
      <c r="D326" s="50"/>
      <c r="E326" s="50"/>
      <c r="F326" s="51"/>
      <c r="G326" s="11" t="s">
        <v>858</v>
      </c>
      <c r="H326" s="12" t="s">
        <v>857</v>
      </c>
    </row>
  </sheetData>
  <sheetProtection algorithmName="SHA-512" hashValue="cNHCiB4T7AEG0enKf3+OBJEjY4JdYF9SbytwBssHdrdXc5la2NTzGJzLI7GrQas9kTuWl+oR9GTe4Chx+qJWfQ==" saltValue="pPg7bw568kM1EFob96dTag==" spinCount="100000" sheet="1" formatCells="0" formatColumns="0" formatRows="0" insertColumns="0" insertRows="0" deleteRows="0" autoFilter="0"/>
  <autoFilter ref="A1:H662" xr:uid="{00000000-0009-0000-0000-000000000000}"/>
  <mergeCells count="260">
    <mergeCell ref="G2:H2"/>
    <mergeCell ref="G10:G11"/>
    <mergeCell ref="H10:H11"/>
    <mergeCell ref="G36:G37"/>
    <mergeCell ref="H36:H37"/>
    <mergeCell ref="G28:H28"/>
    <mergeCell ref="G30:H30"/>
    <mergeCell ref="G32:H32"/>
    <mergeCell ref="G6:H6"/>
    <mergeCell ref="G8:H8"/>
    <mergeCell ref="G12:H12"/>
    <mergeCell ref="G15:H15"/>
    <mergeCell ref="G26:H26"/>
    <mergeCell ref="C2:C10"/>
    <mergeCell ref="D2:D10"/>
    <mergeCell ref="E2:E10"/>
    <mergeCell ref="F2:F10"/>
    <mergeCell ref="C12:C36"/>
    <mergeCell ref="A50:A55"/>
    <mergeCell ref="B50:B55"/>
    <mergeCell ref="D12:D36"/>
    <mergeCell ref="E12:E36"/>
    <mergeCell ref="F12:F36"/>
    <mergeCell ref="C11:F11"/>
    <mergeCell ref="A12:A37"/>
    <mergeCell ref="B12:B37"/>
    <mergeCell ref="A2:A11"/>
    <mergeCell ref="B2:B11"/>
    <mergeCell ref="G48:G49"/>
    <mergeCell ref="H48:H49"/>
    <mergeCell ref="C55:F55"/>
    <mergeCell ref="A56:A67"/>
    <mergeCell ref="B56:B67"/>
    <mergeCell ref="G56:H56"/>
    <mergeCell ref="G60:H60"/>
    <mergeCell ref="G66:G67"/>
    <mergeCell ref="G50:H50"/>
    <mergeCell ref="G52:H52"/>
    <mergeCell ref="A38:A49"/>
    <mergeCell ref="B38:B49"/>
    <mergeCell ref="G38:H38"/>
    <mergeCell ref="G40:H40"/>
    <mergeCell ref="G42:H42"/>
    <mergeCell ref="G44:H44"/>
    <mergeCell ref="C49:F49"/>
    <mergeCell ref="H66:H67"/>
    <mergeCell ref="C67:F67"/>
    <mergeCell ref="C56:C66"/>
    <mergeCell ref="D56:D66"/>
    <mergeCell ref="E56:E66"/>
    <mergeCell ref="F56:F66"/>
    <mergeCell ref="G62:H62"/>
    <mergeCell ref="G64:H64"/>
    <mergeCell ref="G54:G55"/>
    <mergeCell ref="H54:H55"/>
    <mergeCell ref="A68:A89"/>
    <mergeCell ref="B68:B89"/>
    <mergeCell ref="G68:H68"/>
    <mergeCell ref="G76:H76"/>
    <mergeCell ref="G80:H80"/>
    <mergeCell ref="G86:H86"/>
    <mergeCell ref="G88:G89"/>
    <mergeCell ref="H88:H89"/>
    <mergeCell ref="C89:F89"/>
    <mergeCell ref="D68:D88"/>
    <mergeCell ref="G133:H133"/>
    <mergeCell ref="G135:H135"/>
    <mergeCell ref="A133:A141"/>
    <mergeCell ref="B133:B141"/>
    <mergeCell ref="E133:E140"/>
    <mergeCell ref="F133:F140"/>
    <mergeCell ref="G137:H137"/>
    <mergeCell ref="C141:F141"/>
    <mergeCell ref="G92:H92"/>
    <mergeCell ref="G96:H96"/>
    <mergeCell ref="G123:G124"/>
    <mergeCell ref="H123:H124"/>
    <mergeCell ref="G131:G132"/>
    <mergeCell ref="H131:H132"/>
    <mergeCell ref="G101:H101"/>
    <mergeCell ref="G111:H111"/>
    <mergeCell ref="G115:H115"/>
    <mergeCell ref="A125:A132"/>
    <mergeCell ref="B125:B132"/>
    <mergeCell ref="G125:H125"/>
    <mergeCell ref="G129:H129"/>
    <mergeCell ref="A90:A124"/>
    <mergeCell ref="B90:B124"/>
    <mergeCell ref="G90:H90"/>
    <mergeCell ref="A142:A147"/>
    <mergeCell ref="B142:B147"/>
    <mergeCell ref="G142:H142"/>
    <mergeCell ref="G144:H144"/>
    <mergeCell ref="G140:G141"/>
    <mergeCell ref="H140:H141"/>
    <mergeCell ref="G146:G147"/>
    <mergeCell ref="H146:H147"/>
    <mergeCell ref="C147:F147"/>
    <mergeCell ref="C142:C146"/>
    <mergeCell ref="G232:H232"/>
    <mergeCell ref="G193:G194"/>
    <mergeCell ref="G172:G173"/>
    <mergeCell ref="H172:H173"/>
    <mergeCell ref="C173:F173"/>
    <mergeCell ref="C148:C172"/>
    <mergeCell ref="D148:D172"/>
    <mergeCell ref="A186:A194"/>
    <mergeCell ref="B186:B194"/>
    <mergeCell ref="G188:H188"/>
    <mergeCell ref="G186:H186"/>
    <mergeCell ref="A174:A185"/>
    <mergeCell ref="A148:A173"/>
    <mergeCell ref="B148:B173"/>
    <mergeCell ref="G151:H151"/>
    <mergeCell ref="G148:H148"/>
    <mergeCell ref="G161:H161"/>
    <mergeCell ref="G166:H166"/>
    <mergeCell ref="G168:H168"/>
    <mergeCell ref="H193:H194"/>
    <mergeCell ref="G195:H195"/>
    <mergeCell ref="G205:H205"/>
    <mergeCell ref="G178:H178"/>
    <mergeCell ref="G180:H180"/>
    <mergeCell ref="G182:H182"/>
    <mergeCell ref="B174:B185"/>
    <mergeCell ref="G174:H174"/>
    <mergeCell ref="G176:H176"/>
    <mergeCell ref="E186:E193"/>
    <mergeCell ref="F186:F193"/>
    <mergeCell ref="G184:G185"/>
    <mergeCell ref="H184:H185"/>
    <mergeCell ref="G279:G280"/>
    <mergeCell ref="H279:H280"/>
    <mergeCell ref="G267:G268"/>
    <mergeCell ref="F269:F279"/>
    <mergeCell ref="C268:F268"/>
    <mergeCell ref="A269:A280"/>
    <mergeCell ref="B269:B280"/>
    <mergeCell ref="G269:H269"/>
    <mergeCell ref="G271:H271"/>
    <mergeCell ref="G274:H274"/>
    <mergeCell ref="C280:F280"/>
    <mergeCell ref="C269:C279"/>
    <mergeCell ref="D269:D279"/>
    <mergeCell ref="G277:H277"/>
    <mergeCell ref="A195:A268"/>
    <mergeCell ref="B195:B268"/>
    <mergeCell ref="C195:C267"/>
    <mergeCell ref="D195:D267"/>
    <mergeCell ref="E195:E267"/>
    <mergeCell ref="F195:F267"/>
    <mergeCell ref="G214:H214"/>
    <mergeCell ref="G219:H219"/>
    <mergeCell ref="G225:H225"/>
    <mergeCell ref="H267:H268"/>
    <mergeCell ref="G316:H316"/>
    <mergeCell ref="E316:E321"/>
    <mergeCell ref="F316:F321"/>
    <mergeCell ref="C315:F315"/>
    <mergeCell ref="A316:A322"/>
    <mergeCell ref="G281:H281"/>
    <mergeCell ref="G283:H283"/>
    <mergeCell ref="G286:G287"/>
    <mergeCell ref="H286:H287"/>
    <mergeCell ref="G288:H288"/>
    <mergeCell ref="G290:H290"/>
    <mergeCell ref="A326:B326"/>
    <mergeCell ref="C326:F326"/>
    <mergeCell ref="A324:B324"/>
    <mergeCell ref="C324:F324"/>
    <mergeCell ref="A325:B325"/>
    <mergeCell ref="C325:F325"/>
    <mergeCell ref="C37:F37"/>
    <mergeCell ref="C287:F287"/>
    <mergeCell ref="C133:C140"/>
    <mergeCell ref="D133:D140"/>
    <mergeCell ref="C174:C184"/>
    <mergeCell ref="D174:D184"/>
    <mergeCell ref="E174:E184"/>
    <mergeCell ref="F174:F184"/>
    <mergeCell ref="C194:F194"/>
    <mergeCell ref="C185:F185"/>
    <mergeCell ref="C316:C321"/>
    <mergeCell ref="D316:D321"/>
    <mergeCell ref="C303:C314"/>
    <mergeCell ref="D303:D314"/>
    <mergeCell ref="E303:E314"/>
    <mergeCell ref="F303:F314"/>
    <mergeCell ref="C302:F302"/>
    <mergeCell ref="A303:A315"/>
    <mergeCell ref="C38:C48"/>
    <mergeCell ref="D38:D48"/>
    <mergeCell ref="E38:E48"/>
    <mergeCell ref="F38:F48"/>
    <mergeCell ref="C50:C54"/>
    <mergeCell ref="D50:D54"/>
    <mergeCell ref="E50:E54"/>
    <mergeCell ref="F50:F54"/>
    <mergeCell ref="C68:C88"/>
    <mergeCell ref="A323:E323"/>
    <mergeCell ref="F323:H323"/>
    <mergeCell ref="G321:G322"/>
    <mergeCell ref="H321:H322"/>
    <mergeCell ref="C322:F322"/>
    <mergeCell ref="A288:A295"/>
    <mergeCell ref="B288:B295"/>
    <mergeCell ref="D296:D301"/>
    <mergeCell ref="E296:E301"/>
    <mergeCell ref="F296:F301"/>
    <mergeCell ref="B316:B322"/>
    <mergeCell ref="G301:G302"/>
    <mergeCell ref="H301:H302"/>
    <mergeCell ref="B303:B315"/>
    <mergeCell ref="G303:H303"/>
    <mergeCell ref="G306:H306"/>
    <mergeCell ref="G311:H311"/>
    <mergeCell ref="G314:G315"/>
    <mergeCell ref="H314:H315"/>
    <mergeCell ref="G294:G295"/>
    <mergeCell ref="H294:H295"/>
    <mergeCell ref="G296:H296"/>
    <mergeCell ref="A296:A302"/>
    <mergeCell ref="B296:B302"/>
    <mergeCell ref="E68:E88"/>
    <mergeCell ref="F68:F88"/>
    <mergeCell ref="C90:C123"/>
    <mergeCell ref="D90:D123"/>
    <mergeCell ref="E90:E123"/>
    <mergeCell ref="F90:F123"/>
    <mergeCell ref="A281:A287"/>
    <mergeCell ref="G298:H298"/>
    <mergeCell ref="B281:B287"/>
    <mergeCell ref="C281:C286"/>
    <mergeCell ref="D281:D286"/>
    <mergeCell ref="E281:E286"/>
    <mergeCell ref="F281:F286"/>
    <mergeCell ref="E288:E294"/>
    <mergeCell ref="F288:F294"/>
    <mergeCell ref="C296:C301"/>
    <mergeCell ref="C132:F132"/>
    <mergeCell ref="C124:F124"/>
    <mergeCell ref="C186:C193"/>
    <mergeCell ref="D186:D193"/>
    <mergeCell ref="G243:H243"/>
    <mergeCell ref="G252:H252"/>
    <mergeCell ref="G260:H260"/>
    <mergeCell ref="G265:H265"/>
    <mergeCell ref="E269:E279"/>
    <mergeCell ref="C125:C131"/>
    <mergeCell ref="D125:D131"/>
    <mergeCell ref="E125:E131"/>
    <mergeCell ref="F125:F131"/>
    <mergeCell ref="C295:F295"/>
    <mergeCell ref="E148:E172"/>
    <mergeCell ref="F148:F172"/>
    <mergeCell ref="C288:C294"/>
    <mergeCell ref="D288:D294"/>
    <mergeCell ref="D142:D146"/>
    <mergeCell ref="E142:E146"/>
    <mergeCell ref="F142:F14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E3E3C-F5B7-458D-ABB4-3076E101F3FB}">
  <dimension ref="A1:H935"/>
  <sheetViews>
    <sheetView zoomScale="92" zoomScaleNormal="92" workbookViewId="0">
      <pane ySplit="1" topLeftCell="A2" activePane="bottomLeft" state="frozen"/>
      <selection activeCell="E1" sqref="E1"/>
      <selection pane="bottomLeft" activeCell="C2" sqref="C2:C10"/>
    </sheetView>
  </sheetViews>
  <sheetFormatPr defaultColWidth="21.42578125" defaultRowHeight="15.75" x14ac:dyDescent="0.25"/>
  <cols>
    <col min="1" max="1" width="11.28515625" style="4" customWidth="1"/>
    <col min="2" max="2" width="22.28515625" style="5" customWidth="1"/>
    <col min="3" max="3" width="55.42578125" style="18" customWidth="1"/>
    <col min="4" max="4" width="50.5703125" style="18" customWidth="1"/>
    <col min="5" max="5" width="43.140625" style="18" customWidth="1"/>
    <col min="6" max="6" width="49" style="18" customWidth="1"/>
    <col min="7" max="7" width="34.42578125" style="4" customWidth="1"/>
    <col min="8" max="8" width="26.42578125" style="4" customWidth="1"/>
    <col min="9" max="9" width="55.7109375" style="4" customWidth="1"/>
    <col min="10" max="16384" width="21.42578125" style="4"/>
  </cols>
  <sheetData>
    <row r="1" spans="1:8" s="5" customFormat="1" ht="32.25" thickBot="1" x14ac:dyDescent="0.3">
      <c r="A1" s="2" t="s">
        <v>0</v>
      </c>
      <c r="B1" s="1" t="s">
        <v>1</v>
      </c>
      <c r="C1" s="22" t="s">
        <v>2</v>
      </c>
      <c r="D1" s="21" t="s">
        <v>3</v>
      </c>
      <c r="E1" s="21" t="s">
        <v>4</v>
      </c>
      <c r="F1" s="21" t="s">
        <v>5</v>
      </c>
      <c r="G1" s="6" t="s">
        <v>6</v>
      </c>
      <c r="H1" s="7" t="s">
        <v>7</v>
      </c>
    </row>
    <row r="2" spans="1:8" x14ac:dyDescent="0.25">
      <c r="A2" s="33">
        <v>1</v>
      </c>
      <c r="B2" s="36" t="s">
        <v>552</v>
      </c>
      <c r="C2" s="59" t="s">
        <v>856</v>
      </c>
      <c r="D2" s="59" t="s">
        <v>855</v>
      </c>
      <c r="E2" s="59" t="s">
        <v>854</v>
      </c>
      <c r="F2" s="59" t="s">
        <v>853</v>
      </c>
      <c r="G2" s="39" t="s">
        <v>393</v>
      </c>
      <c r="H2" s="40"/>
    </row>
    <row r="3" spans="1:8" ht="32.25" thickBot="1" x14ac:dyDescent="0.3">
      <c r="A3" s="34"/>
      <c r="B3" s="37"/>
      <c r="C3" s="60"/>
      <c r="D3" s="60"/>
      <c r="E3" s="60"/>
      <c r="F3" s="60"/>
      <c r="G3" s="8" t="s">
        <v>451</v>
      </c>
      <c r="H3" s="16">
        <v>2</v>
      </c>
    </row>
    <row r="4" spans="1:8" x14ac:dyDescent="0.25">
      <c r="A4" s="34"/>
      <c r="B4" s="37"/>
      <c r="C4" s="60"/>
      <c r="D4" s="60"/>
      <c r="E4" s="60"/>
      <c r="F4" s="60"/>
      <c r="G4" s="39" t="s">
        <v>413</v>
      </c>
      <c r="H4" s="40"/>
    </row>
    <row r="5" spans="1:8" x14ac:dyDescent="0.25">
      <c r="A5" s="34"/>
      <c r="B5" s="37"/>
      <c r="C5" s="60"/>
      <c r="D5" s="60"/>
      <c r="E5" s="60"/>
      <c r="F5" s="60"/>
      <c r="G5" s="8" t="s">
        <v>752</v>
      </c>
      <c r="H5" s="14">
        <v>2</v>
      </c>
    </row>
    <row r="6" spans="1:8" x14ac:dyDescent="0.25">
      <c r="A6" s="34"/>
      <c r="B6" s="37"/>
      <c r="C6" s="60"/>
      <c r="D6" s="60"/>
      <c r="E6" s="60"/>
      <c r="F6" s="60"/>
      <c r="G6" s="8" t="s">
        <v>412</v>
      </c>
      <c r="H6" s="16">
        <v>2</v>
      </c>
    </row>
    <row r="7" spans="1:8" ht="16.5" thickBot="1" x14ac:dyDescent="0.3">
      <c r="A7" s="34"/>
      <c r="B7" s="37"/>
      <c r="C7" s="60"/>
      <c r="D7" s="60"/>
      <c r="E7" s="60"/>
      <c r="F7" s="60"/>
      <c r="G7" s="8" t="s">
        <v>852</v>
      </c>
      <c r="H7" s="16">
        <v>42</v>
      </c>
    </row>
    <row r="8" spans="1:8" x14ac:dyDescent="0.25">
      <c r="A8" s="34"/>
      <c r="B8" s="37"/>
      <c r="C8" s="60"/>
      <c r="D8" s="60"/>
      <c r="E8" s="60"/>
      <c r="F8" s="60"/>
      <c r="G8" s="39" t="s">
        <v>298</v>
      </c>
      <c r="H8" s="40"/>
    </row>
    <row r="9" spans="1:8" ht="31.5" x14ac:dyDescent="0.25">
      <c r="A9" s="34"/>
      <c r="B9" s="37"/>
      <c r="C9" s="60"/>
      <c r="D9" s="60"/>
      <c r="E9" s="60"/>
      <c r="F9" s="60"/>
      <c r="G9" s="8" t="s">
        <v>423</v>
      </c>
      <c r="H9" s="16">
        <v>1</v>
      </c>
    </row>
    <row r="10" spans="1:8" ht="16.5" thickBot="1" x14ac:dyDescent="0.3">
      <c r="A10" s="34"/>
      <c r="B10" s="37"/>
      <c r="C10" s="61"/>
      <c r="D10" s="61"/>
      <c r="E10" s="61"/>
      <c r="F10" s="61"/>
      <c r="G10" s="41" t="s">
        <v>8</v>
      </c>
      <c r="H10" s="43">
        <f>SUM(H3:H3,H5:H6,H7,H9:H9)</f>
        <v>49</v>
      </c>
    </row>
    <row r="11" spans="1:8" ht="162" customHeight="1" thickBot="1" x14ac:dyDescent="0.3">
      <c r="A11" s="35"/>
      <c r="B11" s="38"/>
      <c r="C11" s="67" t="s">
        <v>851</v>
      </c>
      <c r="D11" s="67"/>
      <c r="E11" s="67"/>
      <c r="F11" s="68"/>
      <c r="G11" s="42"/>
      <c r="H11" s="44"/>
    </row>
    <row r="12" spans="1:8" x14ac:dyDescent="0.25">
      <c r="A12" s="33">
        <v>2</v>
      </c>
      <c r="B12" s="36" t="s">
        <v>552</v>
      </c>
      <c r="C12" s="59" t="s">
        <v>850</v>
      </c>
      <c r="D12" s="59" t="s">
        <v>849</v>
      </c>
      <c r="E12" s="59" t="s">
        <v>848</v>
      </c>
      <c r="F12" s="59" t="s">
        <v>847</v>
      </c>
      <c r="G12" s="39" t="s">
        <v>393</v>
      </c>
      <c r="H12" s="40"/>
    </row>
    <row r="13" spans="1:8" ht="31.5" x14ac:dyDescent="0.25">
      <c r="A13" s="34"/>
      <c r="B13" s="37"/>
      <c r="C13" s="60"/>
      <c r="D13" s="60"/>
      <c r="E13" s="60"/>
      <c r="F13" s="60"/>
      <c r="G13" s="8" t="s">
        <v>451</v>
      </c>
      <c r="H13" s="16">
        <v>2</v>
      </c>
    </row>
    <row r="14" spans="1:8" ht="32.25" thickBot="1" x14ac:dyDescent="0.3">
      <c r="A14" s="34"/>
      <c r="B14" s="37"/>
      <c r="C14" s="60"/>
      <c r="D14" s="60"/>
      <c r="E14" s="60"/>
      <c r="F14" s="60"/>
      <c r="G14" s="8" t="s">
        <v>846</v>
      </c>
      <c r="H14" s="16">
        <v>14</v>
      </c>
    </row>
    <row r="15" spans="1:8" x14ac:dyDescent="0.25">
      <c r="A15" s="34"/>
      <c r="B15" s="37"/>
      <c r="C15" s="60"/>
      <c r="D15" s="60"/>
      <c r="E15" s="60"/>
      <c r="F15" s="60"/>
      <c r="G15" s="39" t="s">
        <v>502</v>
      </c>
      <c r="H15" s="40"/>
    </row>
    <row r="16" spans="1:8" ht="48" thickBot="1" x14ac:dyDescent="0.3">
      <c r="A16" s="34"/>
      <c r="B16" s="37"/>
      <c r="C16" s="60"/>
      <c r="D16" s="60"/>
      <c r="E16" s="60"/>
      <c r="F16" s="60"/>
      <c r="G16" s="8" t="s">
        <v>537</v>
      </c>
      <c r="H16" s="16">
        <v>2</v>
      </c>
    </row>
    <row r="17" spans="1:8" x14ac:dyDescent="0.25">
      <c r="A17" s="34"/>
      <c r="B17" s="37"/>
      <c r="C17" s="60"/>
      <c r="D17" s="60"/>
      <c r="E17" s="60"/>
      <c r="F17" s="60"/>
      <c r="G17" s="39" t="s">
        <v>413</v>
      </c>
      <c r="H17" s="40"/>
    </row>
    <row r="18" spans="1:8" x14ac:dyDescent="0.25">
      <c r="A18" s="34"/>
      <c r="B18" s="37"/>
      <c r="C18" s="60"/>
      <c r="D18" s="60"/>
      <c r="E18" s="60"/>
      <c r="F18" s="60"/>
      <c r="G18" s="8" t="s">
        <v>752</v>
      </c>
      <c r="H18" s="14">
        <v>2</v>
      </c>
    </row>
    <row r="19" spans="1:8" ht="16.5" thickBot="1" x14ac:dyDescent="0.3">
      <c r="A19" s="34"/>
      <c r="B19" s="37"/>
      <c r="C19" s="60"/>
      <c r="D19" s="60"/>
      <c r="E19" s="60"/>
      <c r="F19" s="60"/>
      <c r="G19" s="8" t="s">
        <v>412</v>
      </c>
      <c r="H19" s="16">
        <v>3</v>
      </c>
    </row>
    <row r="20" spans="1:8" x14ac:dyDescent="0.25">
      <c r="A20" s="34"/>
      <c r="B20" s="37"/>
      <c r="C20" s="60"/>
      <c r="D20" s="60"/>
      <c r="E20" s="60"/>
      <c r="F20" s="60"/>
      <c r="G20" s="39" t="s">
        <v>298</v>
      </c>
      <c r="H20" s="40"/>
    </row>
    <row r="21" spans="1:8" ht="32.25" thickBot="1" x14ac:dyDescent="0.3">
      <c r="A21" s="34"/>
      <c r="B21" s="37"/>
      <c r="C21" s="60"/>
      <c r="D21" s="60"/>
      <c r="E21" s="60"/>
      <c r="F21" s="60"/>
      <c r="G21" s="8" t="s">
        <v>423</v>
      </c>
      <c r="H21" s="16">
        <v>2</v>
      </c>
    </row>
    <row r="22" spans="1:8" x14ac:dyDescent="0.25">
      <c r="A22" s="34"/>
      <c r="B22" s="37"/>
      <c r="C22" s="60"/>
      <c r="D22" s="60"/>
      <c r="E22" s="60"/>
      <c r="F22" s="60"/>
      <c r="G22" s="39" t="s">
        <v>274</v>
      </c>
      <c r="H22" s="40"/>
    </row>
    <row r="23" spans="1:8" ht="32.25" thickBot="1" x14ac:dyDescent="0.3">
      <c r="A23" s="34"/>
      <c r="B23" s="37"/>
      <c r="C23" s="60"/>
      <c r="D23" s="60"/>
      <c r="E23" s="60"/>
      <c r="F23" s="60"/>
      <c r="G23" s="8" t="s">
        <v>845</v>
      </c>
      <c r="H23" s="20">
        <v>3</v>
      </c>
    </row>
    <row r="24" spans="1:8" x14ac:dyDescent="0.25">
      <c r="A24" s="34"/>
      <c r="B24" s="37"/>
      <c r="C24" s="60"/>
      <c r="D24" s="60"/>
      <c r="E24" s="60"/>
      <c r="F24" s="60"/>
      <c r="G24" s="39" t="s">
        <v>373</v>
      </c>
      <c r="H24" s="40"/>
    </row>
    <row r="25" spans="1:8" x14ac:dyDescent="0.25">
      <c r="A25" s="34"/>
      <c r="B25" s="37"/>
      <c r="C25" s="60"/>
      <c r="D25" s="60"/>
      <c r="E25" s="60"/>
      <c r="F25" s="60"/>
      <c r="G25" s="8" t="s">
        <v>796</v>
      </c>
      <c r="H25" s="14">
        <v>5</v>
      </c>
    </row>
    <row r="26" spans="1:8" x14ac:dyDescent="0.25">
      <c r="A26" s="34"/>
      <c r="B26" s="37"/>
      <c r="C26" s="60"/>
      <c r="D26" s="60"/>
      <c r="E26" s="60"/>
      <c r="F26" s="60"/>
      <c r="G26" s="8" t="s">
        <v>795</v>
      </c>
      <c r="H26" s="14">
        <v>2</v>
      </c>
    </row>
    <row r="27" spans="1:8" x14ac:dyDescent="0.25">
      <c r="A27" s="34"/>
      <c r="B27" s="37"/>
      <c r="C27" s="60"/>
      <c r="D27" s="60"/>
      <c r="E27" s="60"/>
      <c r="F27" s="60"/>
      <c r="G27" s="8" t="s">
        <v>794</v>
      </c>
      <c r="H27" s="14">
        <v>4</v>
      </c>
    </row>
    <row r="28" spans="1:8" x14ac:dyDescent="0.25">
      <c r="A28" s="34"/>
      <c r="B28" s="37"/>
      <c r="C28" s="60"/>
      <c r="D28" s="60"/>
      <c r="E28" s="60"/>
      <c r="F28" s="60"/>
      <c r="G28" s="8" t="s">
        <v>372</v>
      </c>
      <c r="H28" s="14">
        <v>2</v>
      </c>
    </row>
    <row r="29" spans="1:8" ht="16.5" thickBot="1" x14ac:dyDescent="0.3">
      <c r="A29" s="34"/>
      <c r="B29" s="37"/>
      <c r="C29" s="60"/>
      <c r="D29" s="60"/>
      <c r="E29" s="60"/>
      <c r="F29" s="60"/>
      <c r="G29" s="8" t="s">
        <v>793</v>
      </c>
      <c r="H29" s="14">
        <v>5</v>
      </c>
    </row>
    <row r="30" spans="1:8" x14ac:dyDescent="0.25">
      <c r="A30" s="34"/>
      <c r="B30" s="37"/>
      <c r="C30" s="60"/>
      <c r="D30" s="60"/>
      <c r="E30" s="60"/>
      <c r="F30" s="60"/>
      <c r="G30" s="39" t="s">
        <v>272</v>
      </c>
      <c r="H30" s="40"/>
    </row>
    <row r="31" spans="1:8" x14ac:dyDescent="0.25">
      <c r="A31" s="34"/>
      <c r="B31" s="37"/>
      <c r="C31" s="60"/>
      <c r="D31" s="60"/>
      <c r="E31" s="60"/>
      <c r="F31" s="60"/>
      <c r="G31" s="8" t="s">
        <v>337</v>
      </c>
      <c r="H31" s="14">
        <v>4</v>
      </c>
    </row>
    <row r="32" spans="1:8" ht="31.5" x14ac:dyDescent="0.25">
      <c r="A32" s="34"/>
      <c r="B32" s="37"/>
      <c r="C32" s="60"/>
      <c r="D32" s="60"/>
      <c r="E32" s="60"/>
      <c r="F32" s="60"/>
      <c r="G32" s="8" t="s">
        <v>585</v>
      </c>
      <c r="H32" s="14">
        <v>2</v>
      </c>
    </row>
    <row r="33" spans="1:8" ht="32.25" thickBot="1" x14ac:dyDescent="0.3">
      <c r="A33" s="34"/>
      <c r="B33" s="37"/>
      <c r="C33" s="60"/>
      <c r="D33" s="60"/>
      <c r="E33" s="60"/>
      <c r="F33" s="60"/>
      <c r="G33" s="8" t="s">
        <v>654</v>
      </c>
      <c r="H33" s="14">
        <v>2</v>
      </c>
    </row>
    <row r="34" spans="1:8" x14ac:dyDescent="0.25">
      <c r="A34" s="34"/>
      <c r="B34" s="37"/>
      <c r="C34" s="60"/>
      <c r="D34" s="60"/>
      <c r="E34" s="60"/>
      <c r="F34" s="60"/>
      <c r="G34" s="39" t="s">
        <v>806</v>
      </c>
      <c r="H34" s="40"/>
    </row>
    <row r="35" spans="1:8" x14ac:dyDescent="0.25">
      <c r="A35" s="34"/>
      <c r="B35" s="37"/>
      <c r="C35" s="60"/>
      <c r="D35" s="60"/>
      <c r="E35" s="60"/>
      <c r="F35" s="60"/>
      <c r="G35" s="8" t="s">
        <v>805</v>
      </c>
      <c r="H35" s="14">
        <v>7</v>
      </c>
    </row>
    <row r="36" spans="1:8" ht="31.5" x14ac:dyDescent="0.25">
      <c r="A36" s="34"/>
      <c r="B36" s="37"/>
      <c r="C36" s="60"/>
      <c r="D36" s="60"/>
      <c r="E36" s="60"/>
      <c r="F36" s="60"/>
      <c r="G36" s="8" t="s">
        <v>844</v>
      </c>
      <c r="H36" s="14">
        <v>14</v>
      </c>
    </row>
    <row r="37" spans="1:8" ht="31.5" x14ac:dyDescent="0.25">
      <c r="A37" s="34"/>
      <c r="B37" s="37"/>
      <c r="C37" s="60"/>
      <c r="D37" s="60"/>
      <c r="E37" s="60"/>
      <c r="F37" s="60"/>
      <c r="G37" s="8" t="s">
        <v>804</v>
      </c>
      <c r="H37" s="14">
        <v>8</v>
      </c>
    </row>
    <row r="38" spans="1:8" ht="31.5" x14ac:dyDescent="0.25">
      <c r="A38" s="34"/>
      <c r="B38" s="37"/>
      <c r="C38" s="60"/>
      <c r="D38" s="60"/>
      <c r="E38" s="60"/>
      <c r="F38" s="60"/>
      <c r="G38" s="8" t="s">
        <v>843</v>
      </c>
      <c r="H38" s="14">
        <v>21</v>
      </c>
    </row>
    <row r="39" spans="1:8" ht="31.5" x14ac:dyDescent="0.25">
      <c r="A39" s="34"/>
      <c r="B39" s="37"/>
      <c r="C39" s="60"/>
      <c r="D39" s="60"/>
      <c r="E39" s="60"/>
      <c r="F39" s="60"/>
      <c r="G39" s="8" t="s">
        <v>803</v>
      </c>
      <c r="H39" s="14">
        <v>7</v>
      </c>
    </row>
    <row r="40" spans="1:8" ht="31.5" x14ac:dyDescent="0.25">
      <c r="A40" s="34"/>
      <c r="B40" s="37"/>
      <c r="C40" s="60"/>
      <c r="D40" s="60"/>
      <c r="E40" s="60"/>
      <c r="F40" s="60"/>
      <c r="G40" s="8" t="s">
        <v>842</v>
      </c>
      <c r="H40" s="14">
        <v>21</v>
      </c>
    </row>
    <row r="41" spans="1:8" x14ac:dyDescent="0.25">
      <c r="A41" s="34"/>
      <c r="B41" s="37"/>
      <c r="C41" s="60"/>
      <c r="D41" s="60"/>
      <c r="E41" s="60"/>
      <c r="F41" s="60"/>
      <c r="G41" s="8" t="s">
        <v>802</v>
      </c>
      <c r="H41" s="14">
        <v>7</v>
      </c>
    </row>
    <row r="42" spans="1:8" ht="31.5" x14ac:dyDescent="0.25">
      <c r="A42" s="34"/>
      <c r="B42" s="37"/>
      <c r="C42" s="60"/>
      <c r="D42" s="60"/>
      <c r="E42" s="60"/>
      <c r="F42" s="60"/>
      <c r="G42" s="19" t="s">
        <v>841</v>
      </c>
      <c r="H42" s="14">
        <v>21</v>
      </c>
    </row>
    <row r="43" spans="1:8" ht="16.5" thickBot="1" x14ac:dyDescent="0.3">
      <c r="A43" s="34"/>
      <c r="B43" s="37"/>
      <c r="C43" s="61"/>
      <c r="D43" s="61"/>
      <c r="E43" s="61"/>
      <c r="F43" s="61"/>
      <c r="G43" s="41" t="s">
        <v>8</v>
      </c>
      <c r="H43" s="43">
        <f>SUM(H13,H14:H14,H16:H16,H18:H19,H21:H21,H23:H23,H25:H29,H31:H33,H35:H41,H42)</f>
        <v>160</v>
      </c>
    </row>
    <row r="44" spans="1:8" ht="150" customHeight="1" thickBot="1" x14ac:dyDescent="0.3">
      <c r="A44" s="35"/>
      <c r="B44" s="38"/>
      <c r="C44" s="67" t="s">
        <v>840</v>
      </c>
      <c r="D44" s="67"/>
      <c r="E44" s="67"/>
      <c r="F44" s="68"/>
      <c r="G44" s="42"/>
      <c r="H44" s="44"/>
    </row>
    <row r="45" spans="1:8" x14ac:dyDescent="0.25">
      <c r="A45" s="33">
        <v>3</v>
      </c>
      <c r="B45" s="36" t="s">
        <v>279</v>
      </c>
      <c r="C45" s="59" t="s">
        <v>839</v>
      </c>
      <c r="D45" s="59" t="s">
        <v>838</v>
      </c>
      <c r="E45" s="59" t="s">
        <v>837</v>
      </c>
      <c r="F45" s="59" t="s">
        <v>836</v>
      </c>
      <c r="G45" s="39" t="s">
        <v>393</v>
      </c>
      <c r="H45" s="40"/>
    </row>
    <row r="46" spans="1:8" x14ac:dyDescent="0.25">
      <c r="A46" s="34"/>
      <c r="B46" s="37"/>
      <c r="C46" s="60"/>
      <c r="D46" s="60"/>
      <c r="E46" s="60"/>
      <c r="F46" s="60"/>
      <c r="G46" s="8" t="s">
        <v>685</v>
      </c>
      <c r="H46" s="14">
        <v>2</v>
      </c>
    </row>
    <row r="47" spans="1:8" ht="32.25" thickBot="1" x14ac:dyDescent="0.3">
      <c r="A47" s="34"/>
      <c r="B47" s="37"/>
      <c r="C47" s="60"/>
      <c r="D47" s="60"/>
      <c r="E47" s="60"/>
      <c r="F47" s="60"/>
      <c r="G47" s="8" t="s">
        <v>451</v>
      </c>
      <c r="H47" s="14">
        <v>4</v>
      </c>
    </row>
    <row r="48" spans="1:8" x14ac:dyDescent="0.25">
      <c r="A48" s="34"/>
      <c r="B48" s="37"/>
      <c r="C48" s="60"/>
      <c r="D48" s="60"/>
      <c r="E48" s="60"/>
      <c r="F48" s="60"/>
      <c r="G48" s="39" t="s">
        <v>413</v>
      </c>
      <c r="H48" s="40"/>
    </row>
    <row r="49" spans="1:8" x14ac:dyDescent="0.25">
      <c r="A49" s="34"/>
      <c r="B49" s="37"/>
      <c r="C49" s="60"/>
      <c r="D49" s="60"/>
      <c r="E49" s="60"/>
      <c r="F49" s="60"/>
      <c r="G49" s="8" t="s">
        <v>752</v>
      </c>
      <c r="H49" s="14">
        <v>3</v>
      </c>
    </row>
    <row r="50" spans="1:8" ht="16.5" thickBot="1" x14ac:dyDescent="0.3">
      <c r="A50" s="34"/>
      <c r="B50" s="37"/>
      <c r="C50" s="60"/>
      <c r="D50" s="60"/>
      <c r="E50" s="60"/>
      <c r="F50" s="60"/>
      <c r="G50" s="8" t="s">
        <v>412</v>
      </c>
      <c r="H50" s="14">
        <v>2</v>
      </c>
    </row>
    <row r="51" spans="1:8" x14ac:dyDescent="0.25">
      <c r="A51" s="34"/>
      <c r="B51" s="37"/>
      <c r="C51" s="60"/>
      <c r="D51" s="60"/>
      <c r="E51" s="60"/>
      <c r="F51" s="60"/>
      <c r="G51" s="39" t="s">
        <v>296</v>
      </c>
      <c r="H51" s="40"/>
    </row>
    <row r="52" spans="1:8" ht="32.25" thickBot="1" x14ac:dyDescent="0.3">
      <c r="A52" s="34"/>
      <c r="B52" s="37"/>
      <c r="C52" s="60"/>
      <c r="D52" s="60"/>
      <c r="E52" s="60"/>
      <c r="F52" s="60"/>
      <c r="G52" s="8" t="s">
        <v>314</v>
      </c>
      <c r="H52" s="14">
        <v>2</v>
      </c>
    </row>
    <row r="53" spans="1:8" x14ac:dyDescent="0.25">
      <c r="A53" s="34"/>
      <c r="B53" s="37"/>
      <c r="C53" s="60"/>
      <c r="D53" s="60"/>
      <c r="E53" s="60"/>
      <c r="F53" s="60"/>
      <c r="G53" s="39" t="s">
        <v>307</v>
      </c>
      <c r="H53" s="40"/>
    </row>
    <row r="54" spans="1:8" ht="31.5" x14ac:dyDescent="0.25">
      <c r="A54" s="34"/>
      <c r="B54" s="37"/>
      <c r="C54" s="60"/>
      <c r="D54" s="60"/>
      <c r="E54" s="60"/>
      <c r="F54" s="60"/>
      <c r="G54" s="8" t="s">
        <v>306</v>
      </c>
      <c r="H54" s="14">
        <v>1</v>
      </c>
    </row>
    <row r="55" spans="1:8" ht="31.5" x14ac:dyDescent="0.25">
      <c r="A55" s="34"/>
      <c r="B55" s="37"/>
      <c r="C55" s="60"/>
      <c r="D55" s="60"/>
      <c r="E55" s="60"/>
      <c r="F55" s="60"/>
      <c r="G55" s="8" t="s">
        <v>568</v>
      </c>
      <c r="H55" s="14">
        <v>1</v>
      </c>
    </row>
    <row r="56" spans="1:8" ht="16.5" thickBot="1" x14ac:dyDescent="0.3">
      <c r="A56" s="34"/>
      <c r="B56" s="37"/>
      <c r="C56" s="60"/>
      <c r="D56" s="60"/>
      <c r="E56" s="60"/>
      <c r="F56" s="60"/>
      <c r="G56" s="8" t="s">
        <v>567</v>
      </c>
      <c r="H56" s="14">
        <v>1</v>
      </c>
    </row>
    <row r="57" spans="1:8" x14ac:dyDescent="0.25">
      <c r="A57" s="34"/>
      <c r="B57" s="37"/>
      <c r="C57" s="60"/>
      <c r="D57" s="60"/>
      <c r="E57" s="60"/>
      <c r="F57" s="60"/>
      <c r="G57" s="39" t="s">
        <v>835</v>
      </c>
      <c r="H57" s="40"/>
    </row>
    <row r="58" spans="1:8" ht="31.5" x14ac:dyDescent="0.25">
      <c r="A58" s="34"/>
      <c r="B58" s="37"/>
      <c r="C58" s="60"/>
      <c r="D58" s="60"/>
      <c r="E58" s="60"/>
      <c r="F58" s="60"/>
      <c r="G58" s="8" t="s">
        <v>150</v>
      </c>
      <c r="H58" s="14">
        <v>2</v>
      </c>
    </row>
    <row r="59" spans="1:8" ht="31.5" x14ac:dyDescent="0.25">
      <c r="A59" s="34"/>
      <c r="B59" s="37"/>
      <c r="C59" s="60"/>
      <c r="D59" s="60"/>
      <c r="E59" s="60"/>
      <c r="F59" s="60"/>
      <c r="G59" s="8" t="s">
        <v>151</v>
      </c>
      <c r="H59" s="14">
        <v>2</v>
      </c>
    </row>
    <row r="60" spans="1:8" ht="31.5" x14ac:dyDescent="0.25">
      <c r="A60" s="34"/>
      <c r="B60" s="37"/>
      <c r="C60" s="60"/>
      <c r="D60" s="60"/>
      <c r="E60" s="60"/>
      <c r="F60" s="60"/>
      <c r="G60" s="8" t="s">
        <v>152</v>
      </c>
      <c r="H60" s="14">
        <v>4</v>
      </c>
    </row>
    <row r="61" spans="1:8" x14ac:dyDescent="0.25">
      <c r="A61" s="34"/>
      <c r="B61" s="37"/>
      <c r="C61" s="60"/>
      <c r="D61" s="60"/>
      <c r="E61" s="60"/>
      <c r="F61" s="60"/>
      <c r="G61" s="8" t="s">
        <v>153</v>
      </c>
      <c r="H61" s="14">
        <v>4</v>
      </c>
    </row>
    <row r="62" spans="1:8" ht="31.5" x14ac:dyDescent="0.25">
      <c r="A62" s="34"/>
      <c r="B62" s="37"/>
      <c r="C62" s="60"/>
      <c r="D62" s="60"/>
      <c r="E62" s="60"/>
      <c r="F62" s="60"/>
      <c r="G62" s="8" t="s">
        <v>130</v>
      </c>
      <c r="H62" s="14">
        <v>10</v>
      </c>
    </row>
    <row r="63" spans="1:8" x14ac:dyDescent="0.25">
      <c r="A63" s="34"/>
      <c r="B63" s="37"/>
      <c r="C63" s="60"/>
      <c r="D63" s="60"/>
      <c r="E63" s="60"/>
      <c r="F63" s="60"/>
      <c r="G63" s="8" t="s">
        <v>154</v>
      </c>
      <c r="H63" s="14">
        <v>8</v>
      </c>
    </row>
    <row r="64" spans="1:8" ht="31.5" x14ac:dyDescent="0.25">
      <c r="A64" s="34"/>
      <c r="B64" s="37"/>
      <c r="C64" s="60"/>
      <c r="D64" s="60"/>
      <c r="E64" s="60"/>
      <c r="F64" s="60"/>
      <c r="G64" s="8" t="s">
        <v>155</v>
      </c>
      <c r="H64" s="14">
        <v>4</v>
      </c>
    </row>
    <row r="65" spans="1:8" ht="48" thickBot="1" x14ac:dyDescent="0.3">
      <c r="A65" s="34"/>
      <c r="B65" s="37"/>
      <c r="C65" s="60"/>
      <c r="D65" s="60"/>
      <c r="E65" s="60"/>
      <c r="F65" s="60"/>
      <c r="G65" s="8" t="s">
        <v>156</v>
      </c>
      <c r="H65" s="14">
        <v>2</v>
      </c>
    </row>
    <row r="66" spans="1:8" x14ac:dyDescent="0.25">
      <c r="A66" s="34"/>
      <c r="B66" s="37"/>
      <c r="C66" s="60"/>
      <c r="D66" s="60"/>
      <c r="E66" s="60"/>
      <c r="F66" s="60"/>
      <c r="G66" s="39" t="s">
        <v>366</v>
      </c>
      <c r="H66" s="40"/>
    </row>
    <row r="67" spans="1:8" ht="31.5" x14ac:dyDescent="0.25">
      <c r="A67" s="34"/>
      <c r="B67" s="37"/>
      <c r="C67" s="60"/>
      <c r="D67" s="60"/>
      <c r="E67" s="60"/>
      <c r="F67" s="60"/>
      <c r="G67" s="8" t="s">
        <v>365</v>
      </c>
      <c r="H67" s="14">
        <v>5</v>
      </c>
    </row>
    <row r="68" spans="1:8" ht="16.5" thickBot="1" x14ac:dyDescent="0.3">
      <c r="A68" s="34"/>
      <c r="B68" s="37"/>
      <c r="C68" s="60"/>
      <c r="D68" s="60"/>
      <c r="E68" s="60"/>
      <c r="F68" s="60"/>
      <c r="G68" s="8" t="s">
        <v>406</v>
      </c>
      <c r="H68" s="14">
        <v>2</v>
      </c>
    </row>
    <row r="69" spans="1:8" x14ac:dyDescent="0.25">
      <c r="A69" s="34"/>
      <c r="B69" s="37"/>
      <c r="C69" s="60"/>
      <c r="D69" s="60"/>
      <c r="E69" s="60"/>
      <c r="F69" s="60"/>
      <c r="G69" s="39" t="s">
        <v>333</v>
      </c>
      <c r="H69" s="40"/>
    </row>
    <row r="70" spans="1:8" ht="63" x14ac:dyDescent="0.25">
      <c r="A70" s="34"/>
      <c r="B70" s="37"/>
      <c r="C70" s="60"/>
      <c r="D70" s="60"/>
      <c r="E70" s="60"/>
      <c r="F70" s="60"/>
      <c r="G70" s="8" t="s">
        <v>834</v>
      </c>
      <c r="H70" s="14">
        <v>8</v>
      </c>
    </row>
    <row r="71" spans="1:8" ht="63" x14ac:dyDescent="0.25">
      <c r="A71" s="34"/>
      <c r="B71" s="37"/>
      <c r="C71" s="60"/>
      <c r="D71" s="60"/>
      <c r="E71" s="60"/>
      <c r="F71" s="60"/>
      <c r="G71" s="8" t="s">
        <v>833</v>
      </c>
      <c r="H71" s="14">
        <v>10</v>
      </c>
    </row>
    <row r="72" spans="1:8" ht="79.5" thickBot="1" x14ac:dyDescent="0.3">
      <c r="A72" s="34"/>
      <c r="B72" s="37"/>
      <c r="C72" s="60"/>
      <c r="D72" s="60"/>
      <c r="E72" s="60"/>
      <c r="F72" s="60"/>
      <c r="G72" s="8" t="s">
        <v>814</v>
      </c>
      <c r="H72" s="14">
        <v>4</v>
      </c>
    </row>
    <row r="73" spans="1:8" x14ac:dyDescent="0.25">
      <c r="A73" s="34"/>
      <c r="B73" s="37"/>
      <c r="C73" s="60"/>
      <c r="D73" s="60"/>
      <c r="E73" s="60"/>
      <c r="F73" s="60"/>
      <c r="G73" s="39" t="s">
        <v>806</v>
      </c>
      <c r="H73" s="40"/>
    </row>
    <row r="74" spans="1:8" x14ac:dyDescent="0.25">
      <c r="A74" s="34"/>
      <c r="B74" s="37"/>
      <c r="C74" s="60"/>
      <c r="D74" s="60"/>
      <c r="E74" s="60"/>
      <c r="F74" s="60"/>
      <c r="G74" s="8" t="s">
        <v>805</v>
      </c>
      <c r="H74" s="14">
        <v>7</v>
      </c>
    </row>
    <row r="75" spans="1:8" ht="31.5" x14ac:dyDescent="0.25">
      <c r="A75" s="34"/>
      <c r="B75" s="37"/>
      <c r="C75" s="60"/>
      <c r="D75" s="60"/>
      <c r="E75" s="60"/>
      <c r="F75" s="60"/>
      <c r="G75" s="8" t="s">
        <v>804</v>
      </c>
      <c r="H75" s="14">
        <v>7</v>
      </c>
    </row>
    <row r="76" spans="1:8" ht="31.5" x14ac:dyDescent="0.25">
      <c r="A76" s="34"/>
      <c r="B76" s="37"/>
      <c r="C76" s="60"/>
      <c r="D76" s="60"/>
      <c r="E76" s="60"/>
      <c r="F76" s="60"/>
      <c r="G76" s="8" t="s">
        <v>803</v>
      </c>
      <c r="H76" s="14">
        <v>7</v>
      </c>
    </row>
    <row r="77" spans="1:8" ht="16.5" thickBot="1" x14ac:dyDescent="0.3">
      <c r="A77" s="34"/>
      <c r="B77" s="37"/>
      <c r="C77" s="60"/>
      <c r="D77" s="60"/>
      <c r="E77" s="60"/>
      <c r="F77" s="60"/>
      <c r="G77" s="8" t="s">
        <v>802</v>
      </c>
      <c r="H77" s="14">
        <v>7</v>
      </c>
    </row>
    <row r="78" spans="1:8" x14ac:dyDescent="0.25">
      <c r="A78" s="34"/>
      <c r="B78" s="37"/>
      <c r="C78" s="60"/>
      <c r="D78" s="60"/>
      <c r="E78" s="60"/>
      <c r="F78" s="60"/>
      <c r="G78" s="39" t="s">
        <v>331</v>
      </c>
      <c r="H78" s="40"/>
    </row>
    <row r="79" spans="1:8" ht="47.25" x14ac:dyDescent="0.25">
      <c r="A79" s="34"/>
      <c r="B79" s="37"/>
      <c r="C79" s="60"/>
      <c r="D79" s="60"/>
      <c r="E79" s="60"/>
      <c r="F79" s="60"/>
      <c r="G79" s="8" t="s">
        <v>330</v>
      </c>
      <c r="H79" s="14">
        <v>5</v>
      </c>
    </row>
    <row r="80" spans="1:8" ht="31.5" x14ac:dyDescent="0.25">
      <c r="A80" s="34"/>
      <c r="B80" s="37"/>
      <c r="C80" s="60"/>
      <c r="D80" s="60"/>
      <c r="E80" s="60"/>
      <c r="F80" s="60"/>
      <c r="G80" s="8" t="s">
        <v>329</v>
      </c>
      <c r="H80" s="14">
        <v>8</v>
      </c>
    </row>
    <row r="81" spans="1:8" ht="31.5" x14ac:dyDescent="0.25">
      <c r="A81" s="34"/>
      <c r="B81" s="37"/>
      <c r="C81" s="60"/>
      <c r="D81" s="60"/>
      <c r="E81" s="60"/>
      <c r="F81" s="60"/>
      <c r="G81" s="8" t="s">
        <v>832</v>
      </c>
      <c r="H81" s="14">
        <v>7</v>
      </c>
    </row>
    <row r="82" spans="1:8" ht="16.5" thickBot="1" x14ac:dyDescent="0.3">
      <c r="A82" s="34"/>
      <c r="B82" s="37"/>
      <c r="C82" s="61"/>
      <c r="D82" s="61"/>
      <c r="E82" s="61"/>
      <c r="F82" s="61"/>
      <c r="G82" s="41" t="s">
        <v>8</v>
      </c>
      <c r="H82" s="43">
        <f>SUM(H46:H47,H49:H50,H52:H52,H54:H56,H58:H65,H67:H68,H70:H72,H74:H77,H79:H81)</f>
        <v>129</v>
      </c>
    </row>
    <row r="83" spans="1:8" ht="49.5" customHeight="1" thickBot="1" x14ac:dyDescent="0.3">
      <c r="A83" s="35"/>
      <c r="B83" s="38"/>
      <c r="C83" s="67" t="s">
        <v>831</v>
      </c>
      <c r="D83" s="67"/>
      <c r="E83" s="67"/>
      <c r="F83" s="68"/>
      <c r="G83" s="42"/>
      <c r="H83" s="44"/>
    </row>
    <row r="84" spans="1:8" x14ac:dyDescent="0.25">
      <c r="A84" s="33">
        <v>4</v>
      </c>
      <c r="B84" s="36" t="s">
        <v>279</v>
      </c>
      <c r="C84" s="59" t="s">
        <v>830</v>
      </c>
      <c r="D84" s="59" t="s">
        <v>829</v>
      </c>
      <c r="E84" s="59" t="s">
        <v>818</v>
      </c>
      <c r="F84" s="59" t="s">
        <v>828</v>
      </c>
      <c r="G84" s="39" t="s">
        <v>393</v>
      </c>
      <c r="H84" s="40"/>
    </row>
    <row r="85" spans="1:8" ht="31.5" x14ac:dyDescent="0.25">
      <c r="A85" s="34"/>
      <c r="B85" s="37"/>
      <c r="C85" s="60"/>
      <c r="D85" s="60"/>
      <c r="E85" s="60"/>
      <c r="F85" s="60"/>
      <c r="G85" s="8" t="s">
        <v>686</v>
      </c>
      <c r="H85" s="14">
        <v>1</v>
      </c>
    </row>
    <row r="86" spans="1:8" ht="32.25" thickBot="1" x14ac:dyDescent="0.3">
      <c r="A86" s="34"/>
      <c r="B86" s="37"/>
      <c r="C86" s="60"/>
      <c r="D86" s="60"/>
      <c r="E86" s="60"/>
      <c r="F86" s="60"/>
      <c r="G86" s="8" t="s">
        <v>451</v>
      </c>
      <c r="H86" s="14">
        <v>1</v>
      </c>
    </row>
    <row r="87" spans="1:8" x14ac:dyDescent="0.25">
      <c r="A87" s="34"/>
      <c r="B87" s="37"/>
      <c r="C87" s="60"/>
      <c r="D87" s="60"/>
      <c r="E87" s="60"/>
      <c r="F87" s="60"/>
      <c r="G87" s="39" t="s">
        <v>413</v>
      </c>
      <c r="H87" s="40"/>
    </row>
    <row r="88" spans="1:8" ht="16.5" thickBot="1" x14ac:dyDescent="0.3">
      <c r="A88" s="34"/>
      <c r="B88" s="37"/>
      <c r="C88" s="60"/>
      <c r="D88" s="60"/>
      <c r="E88" s="60"/>
      <c r="F88" s="60"/>
      <c r="G88" s="8" t="s">
        <v>412</v>
      </c>
      <c r="H88" s="14">
        <v>1</v>
      </c>
    </row>
    <row r="89" spans="1:8" x14ac:dyDescent="0.25">
      <c r="A89" s="34"/>
      <c r="B89" s="37"/>
      <c r="C89" s="60"/>
      <c r="D89" s="60"/>
      <c r="E89" s="60"/>
      <c r="F89" s="60"/>
      <c r="G89" s="39" t="s">
        <v>298</v>
      </c>
      <c r="H89" s="40"/>
    </row>
    <row r="90" spans="1:8" ht="63.75" thickBot="1" x14ac:dyDescent="0.3">
      <c r="A90" s="34"/>
      <c r="B90" s="37"/>
      <c r="C90" s="60"/>
      <c r="D90" s="60"/>
      <c r="E90" s="60"/>
      <c r="F90" s="60"/>
      <c r="G90" s="8" t="s">
        <v>462</v>
      </c>
      <c r="H90" s="14">
        <v>2</v>
      </c>
    </row>
    <row r="91" spans="1:8" x14ac:dyDescent="0.25">
      <c r="A91" s="34"/>
      <c r="B91" s="37"/>
      <c r="C91" s="60"/>
      <c r="D91" s="60"/>
      <c r="E91" s="60"/>
      <c r="F91" s="60"/>
      <c r="G91" s="39" t="s">
        <v>307</v>
      </c>
      <c r="H91" s="40"/>
    </row>
    <row r="92" spans="1:8" x14ac:dyDescent="0.25">
      <c r="A92" s="34"/>
      <c r="B92" s="37"/>
      <c r="C92" s="60"/>
      <c r="D92" s="60"/>
      <c r="E92" s="60"/>
      <c r="F92" s="60"/>
      <c r="G92" s="8" t="s">
        <v>567</v>
      </c>
      <c r="H92" s="14">
        <v>1</v>
      </c>
    </row>
    <row r="93" spans="1:8" ht="32.25" thickBot="1" x14ac:dyDescent="0.3">
      <c r="A93" s="34"/>
      <c r="B93" s="37"/>
      <c r="C93" s="60"/>
      <c r="D93" s="60"/>
      <c r="E93" s="60"/>
      <c r="F93" s="60"/>
      <c r="G93" s="8" t="s">
        <v>656</v>
      </c>
      <c r="H93" s="14">
        <v>5</v>
      </c>
    </row>
    <row r="94" spans="1:8" x14ac:dyDescent="0.25">
      <c r="A94" s="34"/>
      <c r="B94" s="37"/>
      <c r="C94" s="60"/>
      <c r="D94" s="60"/>
      <c r="E94" s="60"/>
      <c r="F94" s="60"/>
      <c r="G94" s="39" t="s">
        <v>643</v>
      </c>
      <c r="H94" s="40"/>
    </row>
    <row r="95" spans="1:8" x14ac:dyDescent="0.25">
      <c r="A95" s="34"/>
      <c r="B95" s="37"/>
      <c r="C95" s="60"/>
      <c r="D95" s="60"/>
      <c r="E95" s="60"/>
      <c r="F95" s="60"/>
      <c r="G95" s="8" t="s">
        <v>730</v>
      </c>
      <c r="H95" s="14">
        <v>3</v>
      </c>
    </row>
    <row r="96" spans="1:8" ht="31.5" x14ac:dyDescent="0.25">
      <c r="A96" s="34"/>
      <c r="B96" s="37"/>
      <c r="C96" s="60"/>
      <c r="D96" s="60"/>
      <c r="E96" s="60"/>
      <c r="F96" s="60"/>
      <c r="G96" s="8" t="s">
        <v>706</v>
      </c>
      <c r="H96" s="14">
        <v>1</v>
      </c>
    </row>
    <row r="97" spans="1:8" ht="16.5" thickBot="1" x14ac:dyDescent="0.3">
      <c r="A97" s="34"/>
      <c r="B97" s="37"/>
      <c r="C97" s="60"/>
      <c r="D97" s="60"/>
      <c r="E97" s="60"/>
      <c r="F97" s="60"/>
      <c r="G97" s="8" t="s">
        <v>642</v>
      </c>
      <c r="H97" s="14">
        <v>4</v>
      </c>
    </row>
    <row r="98" spans="1:8" x14ac:dyDescent="0.25">
      <c r="A98" s="34"/>
      <c r="B98" s="37"/>
      <c r="C98" s="60"/>
      <c r="D98" s="60"/>
      <c r="E98" s="60"/>
      <c r="F98" s="60"/>
      <c r="G98" s="39" t="s">
        <v>700</v>
      </c>
      <c r="H98" s="40"/>
    </row>
    <row r="99" spans="1:8" ht="31.5" x14ac:dyDescent="0.25">
      <c r="A99" s="34"/>
      <c r="B99" s="37"/>
      <c r="C99" s="60"/>
      <c r="D99" s="60"/>
      <c r="E99" s="60"/>
      <c r="F99" s="60"/>
      <c r="G99" s="8" t="s">
        <v>699</v>
      </c>
      <c r="H99" s="14">
        <v>5</v>
      </c>
    </row>
    <row r="100" spans="1:8" ht="16.5" thickBot="1" x14ac:dyDescent="0.3">
      <c r="A100" s="34"/>
      <c r="B100" s="37"/>
      <c r="C100" s="60"/>
      <c r="D100" s="60"/>
      <c r="E100" s="60"/>
      <c r="F100" s="60"/>
      <c r="G100" s="8" t="s">
        <v>698</v>
      </c>
      <c r="H100" s="14">
        <v>4</v>
      </c>
    </row>
    <row r="101" spans="1:8" x14ac:dyDescent="0.25">
      <c r="A101" s="34"/>
      <c r="B101" s="37"/>
      <c r="C101" s="60"/>
      <c r="D101" s="60"/>
      <c r="E101" s="60"/>
      <c r="F101" s="60"/>
      <c r="G101" s="39" t="s">
        <v>518</v>
      </c>
      <c r="H101" s="40"/>
    </row>
    <row r="102" spans="1:8" ht="32.25" thickBot="1" x14ac:dyDescent="0.3">
      <c r="A102" s="34"/>
      <c r="B102" s="37"/>
      <c r="C102" s="60"/>
      <c r="D102" s="60"/>
      <c r="E102" s="60"/>
      <c r="F102" s="60"/>
      <c r="G102" s="8" t="s">
        <v>517</v>
      </c>
      <c r="H102" s="14">
        <v>1</v>
      </c>
    </row>
    <row r="103" spans="1:8" x14ac:dyDescent="0.25">
      <c r="A103" s="34"/>
      <c r="B103" s="37"/>
      <c r="C103" s="60"/>
      <c r="D103" s="60"/>
      <c r="E103" s="60"/>
      <c r="F103" s="60"/>
      <c r="G103" s="39" t="s">
        <v>366</v>
      </c>
      <c r="H103" s="40"/>
    </row>
    <row r="104" spans="1:8" ht="16.5" thickBot="1" x14ac:dyDescent="0.3">
      <c r="A104" s="34"/>
      <c r="B104" s="37"/>
      <c r="C104" s="60"/>
      <c r="D104" s="60"/>
      <c r="E104" s="60"/>
      <c r="F104" s="60"/>
      <c r="G104" s="8" t="s">
        <v>827</v>
      </c>
      <c r="H104" s="14">
        <v>4</v>
      </c>
    </row>
    <row r="105" spans="1:8" x14ac:dyDescent="0.25">
      <c r="A105" s="34"/>
      <c r="B105" s="37"/>
      <c r="C105" s="60"/>
      <c r="D105" s="60"/>
      <c r="E105" s="60"/>
      <c r="F105" s="60"/>
      <c r="G105" s="39" t="s">
        <v>355</v>
      </c>
      <c r="H105" s="40"/>
    </row>
    <row r="106" spans="1:8" x14ac:dyDescent="0.25">
      <c r="A106" s="34"/>
      <c r="B106" s="37"/>
      <c r="C106" s="60"/>
      <c r="D106" s="60"/>
      <c r="E106" s="60"/>
      <c r="F106" s="60"/>
      <c r="G106" s="8" t="s">
        <v>391</v>
      </c>
      <c r="H106" s="14">
        <v>1</v>
      </c>
    </row>
    <row r="107" spans="1:8" ht="16.5" thickBot="1" x14ac:dyDescent="0.3">
      <c r="A107" s="34"/>
      <c r="B107" s="37"/>
      <c r="C107" s="61"/>
      <c r="D107" s="61"/>
      <c r="E107" s="61"/>
      <c r="F107" s="61"/>
      <c r="G107" s="41" t="s">
        <v>8</v>
      </c>
      <c r="H107" s="43">
        <f>SUM(H85:H86,H88:H88,H90:H90,H92:H93,H95:H97,H99:H100,H102:H102,H104:H104,H106:H106)</f>
        <v>34</v>
      </c>
    </row>
    <row r="108" spans="1:8" ht="150" customHeight="1" thickBot="1" x14ac:dyDescent="0.3">
      <c r="A108" s="35"/>
      <c r="B108" s="38"/>
      <c r="C108" s="67" t="s">
        <v>826</v>
      </c>
      <c r="D108" s="67"/>
      <c r="E108" s="67"/>
      <c r="F108" s="68"/>
      <c r="G108" s="42"/>
      <c r="H108" s="44"/>
    </row>
    <row r="109" spans="1:8" x14ac:dyDescent="0.25">
      <c r="A109" s="33">
        <v>5</v>
      </c>
      <c r="B109" s="36" t="s">
        <v>279</v>
      </c>
      <c r="C109" s="59" t="s">
        <v>825</v>
      </c>
      <c r="D109" s="59" t="s">
        <v>824</v>
      </c>
      <c r="E109" s="59" t="s">
        <v>818</v>
      </c>
      <c r="F109" s="59" t="s">
        <v>823</v>
      </c>
      <c r="G109" s="39" t="s">
        <v>393</v>
      </c>
      <c r="H109" s="40"/>
    </row>
    <row r="110" spans="1:8" ht="16.5" thickBot="1" x14ac:dyDescent="0.3">
      <c r="A110" s="34"/>
      <c r="B110" s="37"/>
      <c r="C110" s="60"/>
      <c r="D110" s="60"/>
      <c r="E110" s="60"/>
      <c r="F110" s="60"/>
      <c r="G110" s="8" t="s">
        <v>685</v>
      </c>
      <c r="H110" s="14">
        <v>2</v>
      </c>
    </row>
    <row r="111" spans="1:8" x14ac:dyDescent="0.25">
      <c r="A111" s="34"/>
      <c r="B111" s="37"/>
      <c r="C111" s="60"/>
      <c r="D111" s="60"/>
      <c r="E111" s="60"/>
      <c r="F111" s="60"/>
      <c r="G111" s="39" t="s">
        <v>413</v>
      </c>
      <c r="H111" s="40"/>
    </row>
    <row r="112" spans="1:8" ht="16.5" thickBot="1" x14ac:dyDescent="0.3">
      <c r="A112" s="34"/>
      <c r="B112" s="37"/>
      <c r="C112" s="60"/>
      <c r="D112" s="60"/>
      <c r="E112" s="60"/>
      <c r="F112" s="60"/>
      <c r="G112" s="8" t="s">
        <v>412</v>
      </c>
      <c r="H112" s="14">
        <v>1</v>
      </c>
    </row>
    <row r="113" spans="1:8" x14ac:dyDescent="0.25">
      <c r="A113" s="34"/>
      <c r="B113" s="37"/>
      <c r="C113" s="60"/>
      <c r="D113" s="60"/>
      <c r="E113" s="60"/>
      <c r="F113" s="60"/>
      <c r="G113" s="39" t="s">
        <v>307</v>
      </c>
      <c r="H113" s="40"/>
    </row>
    <row r="114" spans="1:8" ht="32.25" thickBot="1" x14ac:dyDescent="0.3">
      <c r="A114" s="34"/>
      <c r="B114" s="37"/>
      <c r="C114" s="60"/>
      <c r="D114" s="60"/>
      <c r="E114" s="60"/>
      <c r="F114" s="60"/>
      <c r="G114" s="8" t="s">
        <v>568</v>
      </c>
      <c r="H114" s="14">
        <v>1</v>
      </c>
    </row>
    <row r="115" spans="1:8" x14ac:dyDescent="0.25">
      <c r="A115" s="34"/>
      <c r="B115" s="37"/>
      <c r="C115" s="60"/>
      <c r="D115" s="60"/>
      <c r="E115" s="60"/>
      <c r="F115" s="60"/>
      <c r="G115" s="39" t="s">
        <v>274</v>
      </c>
      <c r="H115" s="40"/>
    </row>
    <row r="116" spans="1:8" ht="32.25" thickBot="1" x14ac:dyDescent="0.3">
      <c r="A116" s="34"/>
      <c r="B116" s="37"/>
      <c r="C116" s="60"/>
      <c r="D116" s="60"/>
      <c r="E116" s="60"/>
      <c r="F116" s="60"/>
      <c r="G116" s="8" t="s">
        <v>273</v>
      </c>
      <c r="H116" s="14">
        <v>2</v>
      </c>
    </row>
    <row r="117" spans="1:8" x14ac:dyDescent="0.25">
      <c r="A117" s="34"/>
      <c r="B117" s="37"/>
      <c r="C117" s="60"/>
      <c r="D117" s="60"/>
      <c r="E117" s="60"/>
      <c r="F117" s="60"/>
      <c r="G117" s="39" t="s">
        <v>366</v>
      </c>
      <c r="H117" s="40"/>
    </row>
    <row r="118" spans="1:8" ht="32.25" thickBot="1" x14ac:dyDescent="0.3">
      <c r="A118" s="34"/>
      <c r="B118" s="37"/>
      <c r="C118" s="60"/>
      <c r="D118" s="60"/>
      <c r="E118" s="60"/>
      <c r="F118" s="60"/>
      <c r="G118" s="8" t="s">
        <v>822</v>
      </c>
      <c r="H118" s="14">
        <v>8</v>
      </c>
    </row>
    <row r="119" spans="1:8" x14ac:dyDescent="0.25">
      <c r="A119" s="34"/>
      <c r="B119" s="37"/>
      <c r="C119" s="60"/>
      <c r="D119" s="60"/>
      <c r="E119" s="60"/>
      <c r="F119" s="60"/>
      <c r="G119" s="39" t="s">
        <v>355</v>
      </c>
      <c r="H119" s="40"/>
    </row>
    <row r="120" spans="1:8" ht="31.5" x14ac:dyDescent="0.25">
      <c r="A120" s="34"/>
      <c r="B120" s="37"/>
      <c r="C120" s="60"/>
      <c r="D120" s="60"/>
      <c r="E120" s="60"/>
      <c r="F120" s="60"/>
      <c r="G120" s="8" t="s">
        <v>354</v>
      </c>
      <c r="H120" s="14">
        <v>2</v>
      </c>
    </row>
    <row r="121" spans="1:8" ht="16.5" thickBot="1" x14ac:dyDescent="0.3">
      <c r="A121" s="34"/>
      <c r="B121" s="37"/>
      <c r="C121" s="61"/>
      <c r="D121" s="61"/>
      <c r="E121" s="61"/>
      <c r="F121" s="61"/>
      <c r="G121" s="41" t="s">
        <v>8</v>
      </c>
      <c r="H121" s="43">
        <f>SUM(H110:H110,H112:H112,H114:H114,H116:H116,H118:H118,H120:H120)</f>
        <v>16</v>
      </c>
    </row>
    <row r="122" spans="1:8" ht="150" customHeight="1" thickBot="1" x14ac:dyDescent="0.3">
      <c r="A122" s="35"/>
      <c r="B122" s="38"/>
      <c r="C122" s="67" t="s">
        <v>821</v>
      </c>
      <c r="D122" s="67"/>
      <c r="E122" s="67"/>
      <c r="F122" s="68"/>
      <c r="G122" s="42"/>
      <c r="H122" s="44"/>
    </row>
    <row r="123" spans="1:8" x14ac:dyDescent="0.25">
      <c r="A123" s="33">
        <v>6</v>
      </c>
      <c r="B123" s="36" t="s">
        <v>279</v>
      </c>
      <c r="C123" s="59" t="s">
        <v>820</v>
      </c>
      <c r="D123" s="59" t="s">
        <v>819</v>
      </c>
      <c r="E123" s="59" t="s">
        <v>818</v>
      </c>
      <c r="F123" s="59" t="s">
        <v>817</v>
      </c>
      <c r="G123" s="39" t="s">
        <v>393</v>
      </c>
      <c r="H123" s="40"/>
    </row>
    <row r="124" spans="1:8" ht="32.25" thickBot="1" x14ac:dyDescent="0.3">
      <c r="A124" s="34"/>
      <c r="B124" s="37"/>
      <c r="C124" s="60"/>
      <c r="D124" s="60"/>
      <c r="E124" s="60"/>
      <c r="F124" s="60"/>
      <c r="G124" s="8" t="s">
        <v>451</v>
      </c>
      <c r="H124" s="14">
        <v>1</v>
      </c>
    </row>
    <row r="125" spans="1:8" x14ac:dyDescent="0.25">
      <c r="A125" s="34"/>
      <c r="B125" s="37"/>
      <c r="C125" s="60"/>
      <c r="D125" s="60"/>
      <c r="E125" s="60"/>
      <c r="F125" s="60"/>
      <c r="G125" s="39" t="s">
        <v>413</v>
      </c>
      <c r="H125" s="40"/>
    </row>
    <row r="126" spans="1:8" ht="16.5" thickBot="1" x14ac:dyDescent="0.3">
      <c r="A126" s="34"/>
      <c r="B126" s="37"/>
      <c r="C126" s="60"/>
      <c r="D126" s="60"/>
      <c r="E126" s="60"/>
      <c r="F126" s="60"/>
      <c r="G126" s="8" t="s">
        <v>412</v>
      </c>
      <c r="H126" s="14">
        <v>2</v>
      </c>
    </row>
    <row r="127" spans="1:8" x14ac:dyDescent="0.25">
      <c r="A127" s="34"/>
      <c r="B127" s="37"/>
      <c r="C127" s="60"/>
      <c r="D127" s="60"/>
      <c r="E127" s="60"/>
      <c r="F127" s="60"/>
      <c r="G127" s="39" t="s">
        <v>307</v>
      </c>
      <c r="H127" s="40"/>
    </row>
    <row r="128" spans="1:8" ht="31.5" x14ac:dyDescent="0.25">
      <c r="A128" s="34"/>
      <c r="B128" s="37"/>
      <c r="C128" s="60"/>
      <c r="D128" s="60"/>
      <c r="E128" s="60"/>
      <c r="F128" s="60"/>
      <c r="G128" s="8" t="s">
        <v>568</v>
      </c>
      <c r="H128" s="14">
        <v>1</v>
      </c>
    </row>
    <row r="129" spans="1:8" x14ac:dyDescent="0.25">
      <c r="A129" s="34"/>
      <c r="B129" s="37"/>
      <c r="C129" s="60"/>
      <c r="D129" s="60"/>
      <c r="E129" s="60"/>
      <c r="F129" s="60"/>
      <c r="G129" s="8" t="s">
        <v>567</v>
      </c>
      <c r="H129" s="14">
        <v>1</v>
      </c>
    </row>
    <row r="130" spans="1:8" x14ac:dyDescent="0.25">
      <c r="A130" s="34"/>
      <c r="B130" s="37"/>
      <c r="C130" s="60"/>
      <c r="D130" s="60"/>
      <c r="E130" s="60"/>
      <c r="F130" s="60"/>
      <c r="G130" s="8" t="s">
        <v>345</v>
      </c>
      <c r="H130" s="14">
        <v>1</v>
      </c>
    </row>
    <row r="131" spans="1:8" ht="63.75" thickBot="1" x14ac:dyDescent="0.3">
      <c r="A131" s="34"/>
      <c r="B131" s="37"/>
      <c r="C131" s="60"/>
      <c r="D131" s="60"/>
      <c r="E131" s="60"/>
      <c r="F131" s="60"/>
      <c r="G131" s="8" t="s">
        <v>816</v>
      </c>
      <c r="H131" s="14">
        <v>14</v>
      </c>
    </row>
    <row r="132" spans="1:8" x14ac:dyDescent="0.25">
      <c r="A132" s="34"/>
      <c r="B132" s="37"/>
      <c r="C132" s="60"/>
      <c r="D132" s="60"/>
      <c r="E132" s="60"/>
      <c r="F132" s="60"/>
      <c r="G132" s="39" t="s">
        <v>272</v>
      </c>
      <c r="H132" s="40"/>
    </row>
    <row r="133" spans="1:8" ht="16.5" thickBot="1" x14ac:dyDescent="0.3">
      <c r="A133" s="34"/>
      <c r="B133" s="37"/>
      <c r="C133" s="60"/>
      <c r="D133" s="60"/>
      <c r="E133" s="60"/>
      <c r="F133" s="60"/>
      <c r="G133" s="8" t="s">
        <v>655</v>
      </c>
      <c r="H133" s="14">
        <v>2</v>
      </c>
    </row>
    <row r="134" spans="1:8" x14ac:dyDescent="0.25">
      <c r="A134" s="34"/>
      <c r="B134" s="37"/>
      <c r="C134" s="60"/>
      <c r="D134" s="60"/>
      <c r="E134" s="60"/>
      <c r="F134" s="60"/>
      <c r="G134" s="39" t="s">
        <v>366</v>
      </c>
      <c r="H134" s="40"/>
    </row>
    <row r="135" spans="1:8" ht="48" thickBot="1" x14ac:dyDescent="0.3">
      <c r="A135" s="34"/>
      <c r="B135" s="37"/>
      <c r="C135" s="60"/>
      <c r="D135" s="60"/>
      <c r="E135" s="60"/>
      <c r="F135" s="60"/>
      <c r="G135" s="8" t="s">
        <v>815</v>
      </c>
      <c r="H135" s="14">
        <v>5</v>
      </c>
    </row>
    <row r="136" spans="1:8" x14ac:dyDescent="0.25">
      <c r="A136" s="34"/>
      <c r="B136" s="37"/>
      <c r="C136" s="60"/>
      <c r="D136" s="60"/>
      <c r="E136" s="60"/>
      <c r="F136" s="60"/>
      <c r="G136" s="39" t="s">
        <v>333</v>
      </c>
      <c r="H136" s="40"/>
    </row>
    <row r="137" spans="1:8" ht="78.75" x14ac:dyDescent="0.25">
      <c r="A137" s="34"/>
      <c r="B137" s="37"/>
      <c r="C137" s="60"/>
      <c r="D137" s="60"/>
      <c r="E137" s="60"/>
      <c r="F137" s="60"/>
      <c r="G137" s="8" t="s">
        <v>814</v>
      </c>
      <c r="H137" s="14">
        <v>4</v>
      </c>
    </row>
    <row r="138" spans="1:8" ht="16.5" thickBot="1" x14ac:dyDescent="0.3">
      <c r="A138" s="34"/>
      <c r="B138" s="37"/>
      <c r="C138" s="61"/>
      <c r="D138" s="61"/>
      <c r="E138" s="61"/>
      <c r="F138" s="61"/>
      <c r="G138" s="41" t="s">
        <v>8</v>
      </c>
      <c r="H138" s="43">
        <f>SUM(H124:H124,H126:H126,H128:H131,H133:H133,H135:H135,H137:H137)</f>
        <v>31</v>
      </c>
    </row>
    <row r="139" spans="1:8" ht="68.25" customHeight="1" thickBot="1" x14ac:dyDescent="0.3">
      <c r="A139" s="35"/>
      <c r="B139" s="38"/>
      <c r="C139" s="67" t="s">
        <v>813</v>
      </c>
      <c r="D139" s="67"/>
      <c r="E139" s="67"/>
      <c r="F139" s="68"/>
      <c r="G139" s="42"/>
      <c r="H139" s="44"/>
    </row>
    <row r="140" spans="1:8" x14ac:dyDescent="0.25">
      <c r="A140" s="33">
        <v>7</v>
      </c>
      <c r="B140" s="36" t="s">
        <v>279</v>
      </c>
      <c r="C140" s="59" t="s">
        <v>812</v>
      </c>
      <c r="D140" s="59" t="s">
        <v>811</v>
      </c>
      <c r="E140" s="59" t="s">
        <v>810</v>
      </c>
      <c r="F140" s="59" t="s">
        <v>809</v>
      </c>
      <c r="G140" s="39" t="s">
        <v>393</v>
      </c>
      <c r="H140" s="40"/>
    </row>
    <row r="141" spans="1:8" ht="32.25" thickBot="1" x14ac:dyDescent="0.3">
      <c r="A141" s="34"/>
      <c r="B141" s="37"/>
      <c r="C141" s="60"/>
      <c r="D141" s="60"/>
      <c r="E141" s="60"/>
      <c r="F141" s="60"/>
      <c r="G141" s="8" t="s">
        <v>686</v>
      </c>
      <c r="H141" s="14">
        <v>1</v>
      </c>
    </row>
    <row r="142" spans="1:8" x14ac:dyDescent="0.25">
      <c r="A142" s="34"/>
      <c r="B142" s="37"/>
      <c r="C142" s="60"/>
      <c r="D142" s="60"/>
      <c r="E142" s="60"/>
      <c r="F142" s="60"/>
      <c r="G142" s="39" t="s">
        <v>413</v>
      </c>
      <c r="H142" s="40"/>
    </row>
    <row r="143" spans="1:8" ht="16.5" thickBot="1" x14ac:dyDescent="0.3">
      <c r="A143" s="34"/>
      <c r="B143" s="37"/>
      <c r="C143" s="60"/>
      <c r="D143" s="60"/>
      <c r="E143" s="60"/>
      <c r="F143" s="60"/>
      <c r="G143" s="8" t="s">
        <v>412</v>
      </c>
      <c r="H143" s="14">
        <v>1</v>
      </c>
    </row>
    <row r="144" spans="1:8" x14ac:dyDescent="0.25">
      <c r="A144" s="34"/>
      <c r="B144" s="37"/>
      <c r="C144" s="60"/>
      <c r="D144" s="60"/>
      <c r="E144" s="60"/>
      <c r="F144" s="60"/>
      <c r="G144" s="39" t="s">
        <v>298</v>
      </c>
      <c r="H144" s="40"/>
    </row>
    <row r="145" spans="1:8" ht="63" x14ac:dyDescent="0.25">
      <c r="A145" s="34"/>
      <c r="B145" s="37"/>
      <c r="C145" s="60"/>
      <c r="D145" s="60"/>
      <c r="E145" s="60"/>
      <c r="F145" s="60"/>
      <c r="G145" s="8" t="s">
        <v>462</v>
      </c>
      <c r="H145" s="14">
        <v>2</v>
      </c>
    </row>
    <row r="146" spans="1:8" ht="48" thickBot="1" x14ac:dyDescent="0.3">
      <c r="A146" s="34"/>
      <c r="B146" s="37"/>
      <c r="C146" s="60"/>
      <c r="D146" s="60"/>
      <c r="E146" s="60"/>
      <c r="F146" s="60"/>
      <c r="G146" s="8" t="s">
        <v>322</v>
      </c>
      <c r="H146" s="14">
        <v>2</v>
      </c>
    </row>
    <row r="147" spans="1:8" x14ac:dyDescent="0.25">
      <c r="A147" s="34"/>
      <c r="B147" s="37"/>
      <c r="C147" s="60"/>
      <c r="D147" s="60"/>
      <c r="E147" s="60"/>
      <c r="F147" s="60"/>
      <c r="G147" s="39" t="s">
        <v>296</v>
      </c>
      <c r="H147" s="40"/>
    </row>
    <row r="148" spans="1:8" ht="32.25" thickBot="1" x14ac:dyDescent="0.3">
      <c r="A148" s="34"/>
      <c r="B148" s="37"/>
      <c r="C148" s="60"/>
      <c r="D148" s="60"/>
      <c r="E148" s="60"/>
      <c r="F148" s="60"/>
      <c r="G148" s="8" t="s">
        <v>422</v>
      </c>
      <c r="H148" s="14">
        <v>1</v>
      </c>
    </row>
    <row r="149" spans="1:8" x14ac:dyDescent="0.25">
      <c r="A149" s="34"/>
      <c r="B149" s="37"/>
      <c r="C149" s="60"/>
      <c r="D149" s="60"/>
      <c r="E149" s="60"/>
      <c r="F149" s="60"/>
      <c r="G149" s="39" t="s">
        <v>307</v>
      </c>
      <c r="H149" s="40"/>
    </row>
    <row r="150" spans="1:8" ht="31.5" x14ac:dyDescent="0.25">
      <c r="A150" s="34"/>
      <c r="B150" s="37"/>
      <c r="C150" s="60"/>
      <c r="D150" s="60"/>
      <c r="E150" s="60"/>
      <c r="F150" s="60"/>
      <c r="G150" s="8" t="s">
        <v>306</v>
      </c>
      <c r="H150" s="14">
        <v>1</v>
      </c>
    </row>
    <row r="151" spans="1:8" ht="32.25" thickBot="1" x14ac:dyDescent="0.3">
      <c r="A151" s="34"/>
      <c r="B151" s="37"/>
      <c r="C151" s="60"/>
      <c r="D151" s="60"/>
      <c r="E151" s="60"/>
      <c r="F151" s="60"/>
      <c r="G151" s="8" t="s">
        <v>656</v>
      </c>
      <c r="H151" s="14">
        <v>4</v>
      </c>
    </row>
    <row r="152" spans="1:8" x14ac:dyDescent="0.25">
      <c r="A152" s="34"/>
      <c r="B152" s="37"/>
      <c r="C152" s="60"/>
      <c r="D152" s="60"/>
      <c r="E152" s="60"/>
      <c r="F152" s="60"/>
      <c r="G152" s="39" t="s">
        <v>274</v>
      </c>
      <c r="H152" s="40"/>
    </row>
    <row r="153" spans="1:8" ht="32.25" thickBot="1" x14ac:dyDescent="0.3">
      <c r="A153" s="34"/>
      <c r="B153" s="37"/>
      <c r="C153" s="60"/>
      <c r="D153" s="60"/>
      <c r="E153" s="60"/>
      <c r="F153" s="60"/>
      <c r="G153" s="8" t="s">
        <v>808</v>
      </c>
      <c r="H153" s="14">
        <v>6</v>
      </c>
    </row>
    <row r="154" spans="1:8" x14ac:dyDescent="0.25">
      <c r="A154" s="34"/>
      <c r="B154" s="37"/>
      <c r="C154" s="60"/>
      <c r="D154" s="60"/>
      <c r="E154" s="60"/>
      <c r="F154" s="60"/>
      <c r="G154" s="39" t="s">
        <v>366</v>
      </c>
      <c r="H154" s="40"/>
    </row>
    <row r="155" spans="1:8" ht="48" thickBot="1" x14ac:dyDescent="0.3">
      <c r="A155" s="34"/>
      <c r="B155" s="37"/>
      <c r="C155" s="60"/>
      <c r="D155" s="60"/>
      <c r="E155" s="60"/>
      <c r="F155" s="60"/>
      <c r="G155" s="8" t="s">
        <v>807</v>
      </c>
      <c r="H155" s="14">
        <v>4</v>
      </c>
    </row>
    <row r="156" spans="1:8" x14ac:dyDescent="0.25">
      <c r="A156" s="34"/>
      <c r="B156" s="37"/>
      <c r="C156" s="60"/>
      <c r="D156" s="60"/>
      <c r="E156" s="60"/>
      <c r="F156" s="60"/>
      <c r="G156" s="39" t="s">
        <v>806</v>
      </c>
      <c r="H156" s="40"/>
    </row>
    <row r="157" spans="1:8" x14ac:dyDescent="0.25">
      <c r="A157" s="34"/>
      <c r="B157" s="37"/>
      <c r="C157" s="60"/>
      <c r="D157" s="60"/>
      <c r="E157" s="60"/>
      <c r="F157" s="60"/>
      <c r="G157" s="8" t="s">
        <v>805</v>
      </c>
      <c r="H157" s="14">
        <v>7</v>
      </c>
    </row>
    <row r="158" spans="1:8" ht="31.5" x14ac:dyDescent="0.25">
      <c r="A158" s="34"/>
      <c r="B158" s="37"/>
      <c r="C158" s="60"/>
      <c r="D158" s="60"/>
      <c r="E158" s="60"/>
      <c r="F158" s="60"/>
      <c r="G158" s="8" t="s">
        <v>804</v>
      </c>
      <c r="H158" s="14">
        <v>7</v>
      </c>
    </row>
    <row r="159" spans="1:8" ht="31.5" x14ac:dyDescent="0.25">
      <c r="A159" s="34"/>
      <c r="B159" s="37"/>
      <c r="C159" s="60"/>
      <c r="D159" s="60"/>
      <c r="E159" s="60"/>
      <c r="F159" s="60"/>
      <c r="G159" s="8" t="s">
        <v>803</v>
      </c>
      <c r="H159" s="14">
        <v>7</v>
      </c>
    </row>
    <row r="160" spans="1:8" x14ac:dyDescent="0.25">
      <c r="A160" s="34"/>
      <c r="B160" s="37"/>
      <c r="C160" s="60"/>
      <c r="D160" s="60"/>
      <c r="E160" s="60"/>
      <c r="F160" s="60"/>
      <c r="G160" s="8" t="s">
        <v>802</v>
      </c>
      <c r="H160" s="14">
        <v>7</v>
      </c>
    </row>
    <row r="161" spans="1:8" ht="16.5" thickBot="1" x14ac:dyDescent="0.3">
      <c r="A161" s="34"/>
      <c r="B161" s="37"/>
      <c r="C161" s="61"/>
      <c r="D161" s="61"/>
      <c r="E161" s="61"/>
      <c r="F161" s="61"/>
      <c r="G161" s="41" t="s">
        <v>8</v>
      </c>
      <c r="H161" s="43">
        <f>SUM(H141:H141,H143:H143,H145:H146,H148:H148,H150:H151,H153:H153,H155:H155,H157:H160)</f>
        <v>50</v>
      </c>
    </row>
    <row r="162" spans="1:8" ht="150" customHeight="1" thickBot="1" x14ac:dyDescent="0.3">
      <c r="A162" s="35"/>
      <c r="B162" s="38"/>
      <c r="C162" s="67" t="s">
        <v>801</v>
      </c>
      <c r="D162" s="67"/>
      <c r="E162" s="67"/>
      <c r="F162" s="68"/>
      <c r="G162" s="42"/>
      <c r="H162" s="44"/>
    </row>
    <row r="163" spans="1:8" x14ac:dyDescent="0.25">
      <c r="A163" s="33">
        <v>8</v>
      </c>
      <c r="B163" s="36" t="s">
        <v>760</v>
      </c>
      <c r="C163" s="59" t="s">
        <v>800</v>
      </c>
      <c r="D163" s="59" t="s">
        <v>799</v>
      </c>
      <c r="E163" s="59" t="s">
        <v>798</v>
      </c>
      <c r="F163" s="59" t="s">
        <v>797</v>
      </c>
      <c r="G163" s="39" t="s">
        <v>393</v>
      </c>
      <c r="H163" s="40"/>
    </row>
    <row r="164" spans="1:8" ht="32.25" thickBot="1" x14ac:dyDescent="0.3">
      <c r="A164" s="34"/>
      <c r="B164" s="37"/>
      <c r="C164" s="60"/>
      <c r="D164" s="60"/>
      <c r="E164" s="60"/>
      <c r="F164" s="60"/>
      <c r="G164" s="8" t="s">
        <v>451</v>
      </c>
      <c r="H164" s="14">
        <v>1</v>
      </c>
    </row>
    <row r="165" spans="1:8" x14ac:dyDescent="0.25">
      <c r="A165" s="34"/>
      <c r="B165" s="37"/>
      <c r="C165" s="60"/>
      <c r="D165" s="60"/>
      <c r="E165" s="60"/>
      <c r="F165" s="60"/>
      <c r="G165" s="39" t="s">
        <v>298</v>
      </c>
      <c r="H165" s="40"/>
    </row>
    <row r="166" spans="1:8" ht="32.25" thickBot="1" x14ac:dyDescent="0.3">
      <c r="A166" s="34"/>
      <c r="B166" s="37"/>
      <c r="C166" s="60"/>
      <c r="D166" s="60"/>
      <c r="E166" s="60"/>
      <c r="F166" s="60"/>
      <c r="G166" s="8" t="s">
        <v>297</v>
      </c>
      <c r="H166" s="14">
        <v>2</v>
      </c>
    </row>
    <row r="167" spans="1:8" x14ac:dyDescent="0.25">
      <c r="A167" s="34"/>
      <c r="B167" s="37"/>
      <c r="C167" s="60"/>
      <c r="D167" s="60"/>
      <c r="E167" s="60"/>
      <c r="F167" s="60"/>
      <c r="G167" s="39" t="s">
        <v>296</v>
      </c>
      <c r="H167" s="40"/>
    </row>
    <row r="168" spans="1:8" x14ac:dyDescent="0.25">
      <c r="A168" s="34"/>
      <c r="B168" s="37"/>
      <c r="C168" s="60"/>
      <c r="D168" s="60"/>
      <c r="E168" s="60"/>
      <c r="F168" s="60"/>
      <c r="G168" s="8" t="s">
        <v>295</v>
      </c>
      <c r="H168" s="14">
        <v>1</v>
      </c>
    </row>
    <row r="169" spans="1:8" ht="32.25" thickBot="1" x14ac:dyDescent="0.3">
      <c r="A169" s="34"/>
      <c r="B169" s="37"/>
      <c r="C169" s="60"/>
      <c r="D169" s="60"/>
      <c r="E169" s="60"/>
      <c r="F169" s="60"/>
      <c r="G169" s="8" t="s">
        <v>294</v>
      </c>
      <c r="H169" s="14">
        <v>1</v>
      </c>
    </row>
    <row r="170" spans="1:8" x14ac:dyDescent="0.25">
      <c r="A170" s="34"/>
      <c r="B170" s="37"/>
      <c r="C170" s="60"/>
      <c r="D170" s="60"/>
      <c r="E170" s="60"/>
      <c r="F170" s="60"/>
      <c r="G170" s="39" t="s">
        <v>307</v>
      </c>
      <c r="H170" s="40"/>
    </row>
    <row r="171" spans="1:8" ht="32.25" thickBot="1" x14ac:dyDescent="0.3">
      <c r="A171" s="34"/>
      <c r="B171" s="37"/>
      <c r="C171" s="60"/>
      <c r="D171" s="60"/>
      <c r="E171" s="60"/>
      <c r="F171" s="60"/>
      <c r="G171" s="8" t="s">
        <v>568</v>
      </c>
      <c r="H171" s="14">
        <v>1</v>
      </c>
    </row>
    <row r="172" spans="1:8" x14ac:dyDescent="0.25">
      <c r="A172" s="34"/>
      <c r="B172" s="37"/>
      <c r="C172" s="60"/>
      <c r="D172" s="60"/>
      <c r="E172" s="60"/>
      <c r="F172" s="60"/>
      <c r="G172" s="39" t="s">
        <v>373</v>
      </c>
      <c r="H172" s="40"/>
    </row>
    <row r="173" spans="1:8" x14ac:dyDescent="0.25">
      <c r="A173" s="34"/>
      <c r="B173" s="37"/>
      <c r="C173" s="60"/>
      <c r="D173" s="60"/>
      <c r="E173" s="60"/>
      <c r="F173" s="60"/>
      <c r="G173" s="8" t="s">
        <v>796</v>
      </c>
      <c r="H173" s="14">
        <v>5</v>
      </c>
    </row>
    <row r="174" spans="1:8" x14ac:dyDescent="0.25">
      <c r="A174" s="34"/>
      <c r="B174" s="37"/>
      <c r="C174" s="60"/>
      <c r="D174" s="60"/>
      <c r="E174" s="60"/>
      <c r="F174" s="60"/>
      <c r="G174" s="8" t="s">
        <v>795</v>
      </c>
      <c r="H174" s="14">
        <v>2</v>
      </c>
    </row>
    <row r="175" spans="1:8" x14ac:dyDescent="0.25">
      <c r="A175" s="34"/>
      <c r="B175" s="37"/>
      <c r="C175" s="60"/>
      <c r="D175" s="60"/>
      <c r="E175" s="60"/>
      <c r="F175" s="60"/>
      <c r="G175" s="8" t="s">
        <v>794</v>
      </c>
      <c r="H175" s="14">
        <v>4</v>
      </c>
    </row>
    <row r="176" spans="1:8" x14ac:dyDescent="0.25">
      <c r="A176" s="34"/>
      <c r="B176" s="37"/>
      <c r="C176" s="60"/>
      <c r="D176" s="60"/>
      <c r="E176" s="60"/>
      <c r="F176" s="60"/>
      <c r="G176" s="8" t="s">
        <v>793</v>
      </c>
      <c r="H176" s="14">
        <v>5</v>
      </c>
    </row>
    <row r="177" spans="1:8" x14ac:dyDescent="0.25">
      <c r="A177" s="34"/>
      <c r="B177" s="37"/>
      <c r="C177" s="60"/>
      <c r="D177" s="60"/>
      <c r="E177" s="60"/>
      <c r="F177" s="60"/>
      <c r="G177" s="8" t="s">
        <v>483</v>
      </c>
      <c r="H177" s="14">
        <v>5</v>
      </c>
    </row>
    <row r="178" spans="1:8" ht="16.5" thickBot="1" x14ac:dyDescent="0.3">
      <c r="A178" s="34"/>
      <c r="B178" s="37"/>
      <c r="C178" s="61"/>
      <c r="D178" s="61"/>
      <c r="E178" s="61"/>
      <c r="F178" s="61"/>
      <c r="G178" s="41" t="s">
        <v>8</v>
      </c>
      <c r="H178" s="43">
        <f>SUM(H164:H164,H166:H166,H168:H169,H171:H171,H173:H177)</f>
        <v>27</v>
      </c>
    </row>
    <row r="179" spans="1:8" ht="73.5" customHeight="1" thickBot="1" x14ac:dyDescent="0.3">
      <c r="A179" s="35"/>
      <c r="B179" s="38"/>
      <c r="C179" s="67" t="s">
        <v>792</v>
      </c>
      <c r="D179" s="67"/>
      <c r="E179" s="67"/>
      <c r="F179" s="68"/>
      <c r="G179" s="42"/>
      <c r="H179" s="44"/>
    </row>
    <row r="180" spans="1:8" x14ac:dyDescent="0.25">
      <c r="A180" s="33">
        <v>9</v>
      </c>
      <c r="B180" s="36" t="s">
        <v>760</v>
      </c>
      <c r="C180" s="59" t="s">
        <v>791</v>
      </c>
      <c r="D180" s="59" t="s">
        <v>790</v>
      </c>
      <c r="E180" s="59" t="s">
        <v>789</v>
      </c>
      <c r="F180" s="59" t="s">
        <v>788</v>
      </c>
      <c r="G180" s="39" t="s">
        <v>787</v>
      </c>
      <c r="H180" s="40"/>
    </row>
    <row r="181" spans="1:8" ht="31.5" x14ac:dyDescent="0.25">
      <c r="A181" s="34"/>
      <c r="B181" s="37"/>
      <c r="C181" s="60"/>
      <c r="D181" s="60"/>
      <c r="E181" s="60"/>
      <c r="F181" s="60"/>
      <c r="G181" s="8" t="s">
        <v>786</v>
      </c>
      <c r="H181" s="14">
        <v>3</v>
      </c>
    </row>
    <row r="182" spans="1:8" ht="31.5" x14ac:dyDescent="0.25">
      <c r="A182" s="34"/>
      <c r="B182" s="37"/>
      <c r="C182" s="60"/>
      <c r="D182" s="60"/>
      <c r="E182" s="60"/>
      <c r="F182" s="60"/>
      <c r="G182" s="8" t="s">
        <v>785</v>
      </c>
      <c r="H182" s="14">
        <v>4</v>
      </c>
    </row>
    <row r="183" spans="1:8" ht="31.5" x14ac:dyDescent="0.25">
      <c r="A183" s="34"/>
      <c r="B183" s="37"/>
      <c r="C183" s="60"/>
      <c r="D183" s="60"/>
      <c r="E183" s="60"/>
      <c r="F183" s="60"/>
      <c r="G183" s="8" t="s">
        <v>784</v>
      </c>
      <c r="H183" s="14">
        <v>5</v>
      </c>
    </row>
    <row r="184" spans="1:8" ht="16.5" thickBot="1" x14ac:dyDescent="0.3">
      <c r="A184" s="34"/>
      <c r="B184" s="37"/>
      <c r="C184" s="60"/>
      <c r="D184" s="60"/>
      <c r="E184" s="60"/>
      <c r="F184" s="60"/>
      <c r="G184" s="8" t="s">
        <v>783</v>
      </c>
      <c r="H184" s="14">
        <v>4</v>
      </c>
    </row>
    <row r="185" spans="1:8" x14ac:dyDescent="0.25">
      <c r="A185" s="34"/>
      <c r="B185" s="37"/>
      <c r="C185" s="60"/>
      <c r="D185" s="60"/>
      <c r="E185" s="60"/>
      <c r="F185" s="60"/>
      <c r="G185" s="39" t="s">
        <v>782</v>
      </c>
      <c r="H185" s="40"/>
    </row>
    <row r="186" spans="1:8" x14ac:dyDescent="0.25">
      <c r="A186" s="34"/>
      <c r="B186" s="37"/>
      <c r="C186" s="60"/>
      <c r="D186" s="60"/>
      <c r="E186" s="60"/>
      <c r="F186" s="60"/>
      <c r="G186" s="8" t="s">
        <v>781</v>
      </c>
      <c r="H186" s="14">
        <v>3</v>
      </c>
    </row>
    <row r="187" spans="1:8" x14ac:dyDescent="0.25">
      <c r="A187" s="34"/>
      <c r="B187" s="37"/>
      <c r="C187" s="60"/>
      <c r="D187" s="60"/>
      <c r="E187" s="60"/>
      <c r="F187" s="60"/>
      <c r="G187" s="8" t="s">
        <v>780</v>
      </c>
      <c r="H187" s="14">
        <v>4</v>
      </c>
    </row>
    <row r="188" spans="1:8" x14ac:dyDescent="0.25">
      <c r="A188" s="34"/>
      <c r="B188" s="37"/>
      <c r="C188" s="60"/>
      <c r="D188" s="60"/>
      <c r="E188" s="60"/>
      <c r="F188" s="60"/>
      <c r="G188" s="8" t="s">
        <v>779</v>
      </c>
      <c r="H188" s="14">
        <v>4</v>
      </c>
    </row>
    <row r="189" spans="1:8" x14ac:dyDescent="0.25">
      <c r="A189" s="34"/>
      <c r="B189" s="37"/>
      <c r="C189" s="60"/>
      <c r="D189" s="60"/>
      <c r="E189" s="60"/>
      <c r="F189" s="60"/>
      <c r="G189" s="8" t="s">
        <v>778</v>
      </c>
      <c r="H189" s="14">
        <v>2</v>
      </c>
    </row>
    <row r="190" spans="1:8" ht="16.5" thickBot="1" x14ac:dyDescent="0.3">
      <c r="A190" s="34"/>
      <c r="B190" s="37"/>
      <c r="C190" s="60"/>
      <c r="D190" s="60"/>
      <c r="E190" s="60"/>
      <c r="F190" s="60"/>
      <c r="G190" s="8" t="s">
        <v>777</v>
      </c>
      <c r="H190" s="14">
        <v>3</v>
      </c>
    </row>
    <row r="191" spans="1:8" x14ac:dyDescent="0.25">
      <c r="A191" s="34"/>
      <c r="B191" s="37"/>
      <c r="C191" s="60"/>
      <c r="D191" s="60"/>
      <c r="E191" s="60"/>
      <c r="F191" s="60"/>
      <c r="G191" s="39" t="s">
        <v>282</v>
      </c>
      <c r="H191" s="40"/>
    </row>
    <row r="192" spans="1:8" ht="16.5" thickBot="1" x14ac:dyDescent="0.3">
      <c r="A192" s="34"/>
      <c r="B192" s="37"/>
      <c r="C192" s="60"/>
      <c r="D192" s="60"/>
      <c r="E192" s="60"/>
      <c r="F192" s="60"/>
      <c r="G192" s="8" t="s">
        <v>281</v>
      </c>
      <c r="H192" s="14">
        <v>3</v>
      </c>
    </row>
    <row r="193" spans="1:8" x14ac:dyDescent="0.25">
      <c r="A193" s="34"/>
      <c r="B193" s="37"/>
      <c r="C193" s="60"/>
      <c r="D193" s="60"/>
      <c r="E193" s="60"/>
      <c r="F193" s="60"/>
      <c r="G193" s="39" t="s">
        <v>547</v>
      </c>
      <c r="H193" s="40"/>
    </row>
    <row r="194" spans="1:8" x14ac:dyDescent="0.25">
      <c r="A194" s="34"/>
      <c r="B194" s="37"/>
      <c r="C194" s="60"/>
      <c r="D194" s="60"/>
      <c r="E194" s="60"/>
      <c r="F194" s="60"/>
      <c r="G194" s="8" t="s">
        <v>776</v>
      </c>
      <c r="H194" s="14">
        <v>4</v>
      </c>
    </row>
    <row r="195" spans="1:8" x14ac:dyDescent="0.25">
      <c r="A195" s="34"/>
      <c r="B195" s="37"/>
      <c r="C195" s="60"/>
      <c r="D195" s="60"/>
      <c r="E195" s="60"/>
      <c r="F195" s="60"/>
      <c r="G195" s="8" t="s">
        <v>775</v>
      </c>
      <c r="H195" s="14">
        <v>2</v>
      </c>
    </row>
    <row r="196" spans="1:8" ht="16.5" thickBot="1" x14ac:dyDescent="0.3">
      <c r="A196" s="34"/>
      <c r="B196" s="37"/>
      <c r="C196" s="60"/>
      <c r="D196" s="60"/>
      <c r="E196" s="60"/>
      <c r="F196" s="60"/>
      <c r="G196" s="8" t="s">
        <v>774</v>
      </c>
      <c r="H196" s="14">
        <v>2</v>
      </c>
    </row>
    <row r="197" spans="1:8" x14ac:dyDescent="0.25">
      <c r="A197" s="34"/>
      <c r="B197" s="37"/>
      <c r="C197" s="60"/>
      <c r="D197" s="60"/>
      <c r="E197" s="60"/>
      <c r="F197" s="60"/>
      <c r="G197" s="39" t="s">
        <v>393</v>
      </c>
      <c r="H197" s="40"/>
    </row>
    <row r="198" spans="1:8" ht="48" thickBot="1" x14ac:dyDescent="0.3">
      <c r="A198" s="34"/>
      <c r="B198" s="37"/>
      <c r="C198" s="60"/>
      <c r="D198" s="60"/>
      <c r="E198" s="60"/>
      <c r="F198" s="60"/>
      <c r="G198" s="8" t="s">
        <v>392</v>
      </c>
      <c r="H198" s="14">
        <v>3</v>
      </c>
    </row>
    <row r="199" spans="1:8" x14ac:dyDescent="0.25">
      <c r="A199" s="34"/>
      <c r="B199" s="37"/>
      <c r="C199" s="60"/>
      <c r="D199" s="60"/>
      <c r="E199" s="60"/>
      <c r="F199" s="60"/>
      <c r="G199" s="39" t="s">
        <v>413</v>
      </c>
      <c r="H199" s="40"/>
    </row>
    <row r="200" spans="1:8" ht="16.5" thickBot="1" x14ac:dyDescent="0.3">
      <c r="A200" s="34"/>
      <c r="B200" s="37"/>
      <c r="C200" s="60"/>
      <c r="D200" s="60"/>
      <c r="E200" s="60"/>
      <c r="F200" s="60"/>
      <c r="G200" s="8" t="s">
        <v>412</v>
      </c>
      <c r="H200" s="14">
        <v>1</v>
      </c>
    </row>
    <row r="201" spans="1:8" x14ac:dyDescent="0.25">
      <c r="A201" s="34"/>
      <c r="B201" s="37"/>
      <c r="C201" s="60"/>
      <c r="D201" s="60"/>
      <c r="E201" s="60"/>
      <c r="F201" s="60"/>
      <c r="G201" s="39" t="s">
        <v>298</v>
      </c>
      <c r="H201" s="40"/>
    </row>
    <row r="202" spans="1:8" ht="31.5" x14ac:dyDescent="0.25">
      <c r="A202" s="34"/>
      <c r="B202" s="37"/>
      <c r="C202" s="60"/>
      <c r="D202" s="60"/>
      <c r="E202" s="60"/>
      <c r="F202" s="60"/>
      <c r="G202" s="8" t="s">
        <v>297</v>
      </c>
      <c r="H202" s="14">
        <v>2</v>
      </c>
    </row>
    <row r="203" spans="1:8" ht="16.5" thickBot="1" x14ac:dyDescent="0.3">
      <c r="A203" s="34"/>
      <c r="B203" s="37"/>
      <c r="C203" s="61"/>
      <c r="D203" s="61"/>
      <c r="E203" s="61"/>
      <c r="F203" s="61"/>
      <c r="G203" s="41" t="s">
        <v>8</v>
      </c>
      <c r="H203" s="43">
        <f>SUM(H181:H184,H186:H190,H192:H192,H194:H196,H198:H198,H200:H200,H202:H202)</f>
        <v>49</v>
      </c>
    </row>
    <row r="204" spans="1:8" ht="150" customHeight="1" thickBot="1" x14ac:dyDescent="0.3">
      <c r="A204" s="35"/>
      <c r="B204" s="38"/>
      <c r="C204" s="67" t="s">
        <v>773</v>
      </c>
      <c r="D204" s="67"/>
      <c r="E204" s="67"/>
      <c r="F204" s="68"/>
      <c r="G204" s="42"/>
      <c r="H204" s="44"/>
    </row>
    <row r="205" spans="1:8" x14ac:dyDescent="0.25">
      <c r="A205" s="33">
        <v>10</v>
      </c>
      <c r="B205" s="36" t="s">
        <v>760</v>
      </c>
      <c r="C205" s="59" t="s">
        <v>772</v>
      </c>
      <c r="D205" s="59" t="s">
        <v>771</v>
      </c>
      <c r="E205" s="59" t="s">
        <v>770</v>
      </c>
      <c r="F205" s="59" t="s">
        <v>769</v>
      </c>
      <c r="G205" s="39" t="s">
        <v>282</v>
      </c>
      <c r="H205" s="40"/>
    </row>
    <row r="206" spans="1:8" ht="31.5" x14ac:dyDescent="0.25">
      <c r="A206" s="34"/>
      <c r="B206" s="37"/>
      <c r="C206" s="60"/>
      <c r="D206" s="60"/>
      <c r="E206" s="60"/>
      <c r="F206" s="60"/>
      <c r="G206" s="8" t="s">
        <v>768</v>
      </c>
      <c r="H206" s="14">
        <v>5</v>
      </c>
    </row>
    <row r="207" spans="1:8" x14ac:dyDescent="0.25">
      <c r="A207" s="34"/>
      <c r="B207" s="37"/>
      <c r="C207" s="60"/>
      <c r="D207" s="60"/>
      <c r="E207" s="60"/>
      <c r="F207" s="60"/>
      <c r="G207" s="8" t="s">
        <v>767</v>
      </c>
      <c r="H207" s="14">
        <v>3</v>
      </c>
    </row>
    <row r="208" spans="1:8" ht="32.25" thickBot="1" x14ac:dyDescent="0.3">
      <c r="A208" s="34"/>
      <c r="B208" s="37"/>
      <c r="C208" s="60"/>
      <c r="D208" s="60"/>
      <c r="E208" s="60"/>
      <c r="F208" s="60"/>
      <c r="G208" s="8" t="s">
        <v>766</v>
      </c>
      <c r="H208" s="14">
        <v>3</v>
      </c>
    </row>
    <row r="209" spans="1:8" x14ac:dyDescent="0.25">
      <c r="A209" s="34"/>
      <c r="B209" s="37"/>
      <c r="C209" s="60"/>
      <c r="D209" s="60"/>
      <c r="E209" s="60"/>
      <c r="F209" s="60"/>
      <c r="G209" s="39" t="s">
        <v>307</v>
      </c>
      <c r="H209" s="40"/>
    </row>
    <row r="210" spans="1:8" ht="32.25" thickBot="1" x14ac:dyDescent="0.3">
      <c r="A210" s="34"/>
      <c r="B210" s="37"/>
      <c r="C210" s="60"/>
      <c r="D210" s="60"/>
      <c r="E210" s="60"/>
      <c r="F210" s="60"/>
      <c r="G210" s="8" t="s">
        <v>568</v>
      </c>
      <c r="H210" s="14">
        <v>1</v>
      </c>
    </row>
    <row r="211" spans="1:8" x14ac:dyDescent="0.25">
      <c r="A211" s="34"/>
      <c r="B211" s="37"/>
      <c r="C211" s="60"/>
      <c r="D211" s="60"/>
      <c r="E211" s="60"/>
      <c r="F211" s="60"/>
      <c r="G211" s="39" t="s">
        <v>293</v>
      </c>
      <c r="H211" s="40"/>
    </row>
    <row r="212" spans="1:8" x14ac:dyDescent="0.25">
      <c r="A212" s="34"/>
      <c r="B212" s="37"/>
      <c r="C212" s="60"/>
      <c r="D212" s="60"/>
      <c r="E212" s="60"/>
      <c r="F212" s="60"/>
      <c r="G212" s="8" t="s">
        <v>765</v>
      </c>
      <c r="H212" s="14">
        <v>2</v>
      </c>
    </row>
    <row r="213" spans="1:8" x14ac:dyDescent="0.25">
      <c r="A213" s="34"/>
      <c r="B213" s="37"/>
      <c r="C213" s="60"/>
      <c r="D213" s="60"/>
      <c r="E213" s="60"/>
      <c r="F213" s="60"/>
      <c r="G213" s="8" t="s">
        <v>764</v>
      </c>
      <c r="H213" s="14">
        <v>3</v>
      </c>
    </row>
    <row r="214" spans="1:8" ht="47.25" x14ac:dyDescent="0.25">
      <c r="A214" s="34"/>
      <c r="B214" s="37"/>
      <c r="C214" s="60"/>
      <c r="D214" s="60"/>
      <c r="E214" s="60"/>
      <c r="F214" s="60"/>
      <c r="G214" s="8" t="s">
        <v>292</v>
      </c>
      <c r="H214" s="14">
        <v>3</v>
      </c>
    </row>
    <row r="215" spans="1:8" x14ac:dyDescent="0.25">
      <c r="A215" s="34"/>
      <c r="B215" s="37"/>
      <c r="C215" s="60"/>
      <c r="D215" s="60"/>
      <c r="E215" s="60"/>
      <c r="F215" s="60"/>
      <c r="G215" s="8" t="s">
        <v>763</v>
      </c>
      <c r="H215" s="14">
        <v>2</v>
      </c>
    </row>
    <row r="216" spans="1:8" ht="16.5" thickBot="1" x14ac:dyDescent="0.3">
      <c r="A216" s="34"/>
      <c r="B216" s="37"/>
      <c r="C216" s="60"/>
      <c r="D216" s="60"/>
      <c r="E216" s="60"/>
      <c r="F216" s="60"/>
      <c r="G216" s="8" t="s">
        <v>291</v>
      </c>
      <c r="H216" s="14">
        <v>2</v>
      </c>
    </row>
    <row r="217" spans="1:8" x14ac:dyDescent="0.25">
      <c r="A217" s="34"/>
      <c r="B217" s="37"/>
      <c r="C217" s="60"/>
      <c r="D217" s="60"/>
      <c r="E217" s="60"/>
      <c r="F217" s="60"/>
      <c r="G217" s="39" t="s">
        <v>305</v>
      </c>
      <c r="H217" s="40"/>
    </row>
    <row r="218" spans="1:8" x14ac:dyDescent="0.25">
      <c r="A218" s="34"/>
      <c r="B218" s="37"/>
      <c r="C218" s="60"/>
      <c r="D218" s="60"/>
      <c r="E218" s="60"/>
      <c r="F218" s="60"/>
      <c r="G218" s="8" t="s">
        <v>762</v>
      </c>
      <c r="H218" s="14">
        <v>2</v>
      </c>
    </row>
    <row r="219" spans="1:8" ht="16.5" thickBot="1" x14ac:dyDescent="0.3">
      <c r="A219" s="34"/>
      <c r="B219" s="37"/>
      <c r="C219" s="61"/>
      <c r="D219" s="61"/>
      <c r="E219" s="61"/>
      <c r="F219" s="61"/>
      <c r="G219" s="41" t="s">
        <v>8</v>
      </c>
      <c r="H219" s="43">
        <f>SUM(H206:H208,H210:H210,H212:H216,H218:H218)</f>
        <v>26</v>
      </c>
    </row>
    <row r="220" spans="1:8" ht="150" customHeight="1" thickBot="1" x14ac:dyDescent="0.3">
      <c r="A220" s="35"/>
      <c r="B220" s="38"/>
      <c r="C220" s="67" t="s">
        <v>761</v>
      </c>
      <c r="D220" s="67"/>
      <c r="E220" s="67"/>
      <c r="F220" s="68"/>
      <c r="G220" s="42"/>
      <c r="H220" s="44"/>
    </row>
    <row r="221" spans="1:8" x14ac:dyDescent="0.25">
      <c r="A221" s="33">
        <v>11</v>
      </c>
      <c r="B221" s="36" t="s">
        <v>760</v>
      </c>
      <c r="C221" s="59" t="s">
        <v>759</v>
      </c>
      <c r="D221" s="59" t="s">
        <v>758</v>
      </c>
      <c r="E221" s="59" t="s">
        <v>757</v>
      </c>
      <c r="F221" s="59" t="s">
        <v>756</v>
      </c>
      <c r="G221" s="39" t="s">
        <v>754</v>
      </c>
      <c r="H221" s="40"/>
    </row>
    <row r="222" spans="1:8" x14ac:dyDescent="0.25">
      <c r="A222" s="34"/>
      <c r="B222" s="37"/>
      <c r="C222" s="60"/>
      <c r="D222" s="60"/>
      <c r="E222" s="60"/>
      <c r="F222" s="60"/>
      <c r="G222" s="8" t="s">
        <v>755</v>
      </c>
      <c r="H222" s="14">
        <v>5</v>
      </c>
    </row>
    <row r="223" spans="1:8" x14ac:dyDescent="0.25">
      <c r="A223" s="34"/>
      <c r="B223" s="37"/>
      <c r="C223" s="60"/>
      <c r="D223" s="60"/>
      <c r="E223" s="60"/>
      <c r="F223" s="60"/>
      <c r="G223" s="8" t="s">
        <v>754</v>
      </c>
      <c r="H223" s="14">
        <v>6</v>
      </c>
    </row>
    <row r="224" spans="1:8" ht="16.5" thickBot="1" x14ac:dyDescent="0.3">
      <c r="A224" s="34"/>
      <c r="B224" s="37"/>
      <c r="C224" s="60"/>
      <c r="D224" s="60"/>
      <c r="E224" s="60"/>
      <c r="F224" s="60"/>
      <c r="G224" s="8" t="s">
        <v>753</v>
      </c>
      <c r="H224" s="14">
        <v>5</v>
      </c>
    </row>
    <row r="225" spans="1:8" x14ac:dyDescent="0.25">
      <c r="A225" s="34"/>
      <c r="B225" s="37"/>
      <c r="C225" s="60"/>
      <c r="D225" s="60"/>
      <c r="E225" s="60"/>
      <c r="F225" s="60"/>
      <c r="G225" s="39" t="s">
        <v>413</v>
      </c>
      <c r="H225" s="40"/>
    </row>
    <row r="226" spans="1:8" x14ac:dyDescent="0.25">
      <c r="A226" s="34"/>
      <c r="B226" s="37"/>
      <c r="C226" s="60"/>
      <c r="D226" s="60"/>
      <c r="E226" s="60"/>
      <c r="F226" s="60"/>
      <c r="G226" s="8" t="s">
        <v>752</v>
      </c>
      <c r="H226" s="14">
        <v>2</v>
      </c>
    </row>
    <row r="227" spans="1:8" ht="16.5" thickBot="1" x14ac:dyDescent="0.3">
      <c r="A227" s="34"/>
      <c r="B227" s="37"/>
      <c r="C227" s="60"/>
      <c r="D227" s="60"/>
      <c r="E227" s="60"/>
      <c r="F227" s="60"/>
      <c r="G227" s="8" t="s">
        <v>412</v>
      </c>
      <c r="H227" s="14">
        <v>1</v>
      </c>
    </row>
    <row r="228" spans="1:8" x14ac:dyDescent="0.25">
      <c r="A228" s="34"/>
      <c r="B228" s="37"/>
      <c r="C228" s="60"/>
      <c r="D228" s="60"/>
      <c r="E228" s="60"/>
      <c r="F228" s="60"/>
      <c r="G228" s="39" t="s">
        <v>305</v>
      </c>
      <c r="H228" s="40"/>
    </row>
    <row r="229" spans="1:8" x14ac:dyDescent="0.25">
      <c r="A229" s="34"/>
      <c r="B229" s="37"/>
      <c r="C229" s="60"/>
      <c r="D229" s="60"/>
      <c r="E229" s="60"/>
      <c r="F229" s="60"/>
      <c r="G229" s="8" t="s">
        <v>477</v>
      </c>
      <c r="H229" s="14">
        <v>1</v>
      </c>
    </row>
    <row r="230" spans="1:8" ht="16.5" thickBot="1" x14ac:dyDescent="0.3">
      <c r="A230" s="34"/>
      <c r="B230" s="37"/>
      <c r="C230" s="61"/>
      <c r="D230" s="61"/>
      <c r="E230" s="61"/>
      <c r="F230" s="61"/>
      <c r="G230" s="41" t="s">
        <v>8</v>
      </c>
      <c r="H230" s="43">
        <f>SUM(H222:H224,H226:H227,H229:H229)</f>
        <v>20</v>
      </c>
    </row>
    <row r="231" spans="1:8" ht="150" customHeight="1" thickBot="1" x14ac:dyDescent="0.3">
      <c r="A231" s="35"/>
      <c r="B231" s="38"/>
      <c r="C231" s="67" t="s">
        <v>751</v>
      </c>
      <c r="D231" s="67"/>
      <c r="E231" s="67"/>
      <c r="F231" s="68"/>
      <c r="G231" s="42"/>
      <c r="H231" s="44"/>
    </row>
    <row r="232" spans="1:8" x14ac:dyDescent="0.25">
      <c r="A232" s="33">
        <v>12</v>
      </c>
      <c r="B232" s="36" t="s">
        <v>559</v>
      </c>
      <c r="C232" s="59" t="s">
        <v>750</v>
      </c>
      <c r="D232" s="59" t="s">
        <v>749</v>
      </c>
      <c r="E232" s="59" t="s">
        <v>748</v>
      </c>
      <c r="F232" s="59" t="s">
        <v>747</v>
      </c>
      <c r="G232" s="39" t="s">
        <v>547</v>
      </c>
      <c r="H232" s="40"/>
    </row>
    <row r="233" spans="1:8" ht="16.5" thickBot="1" x14ac:dyDescent="0.3">
      <c r="A233" s="34"/>
      <c r="B233" s="37"/>
      <c r="C233" s="60"/>
      <c r="D233" s="60"/>
      <c r="E233" s="60"/>
      <c r="F233" s="60"/>
      <c r="G233" s="8" t="s">
        <v>746</v>
      </c>
      <c r="H233" s="14">
        <v>2</v>
      </c>
    </row>
    <row r="234" spans="1:8" x14ac:dyDescent="0.25">
      <c r="A234" s="34"/>
      <c r="B234" s="37"/>
      <c r="C234" s="60"/>
      <c r="D234" s="60"/>
      <c r="E234" s="60"/>
      <c r="F234" s="60"/>
      <c r="G234" s="39" t="s">
        <v>413</v>
      </c>
      <c r="H234" s="40"/>
    </row>
    <row r="235" spans="1:8" ht="16.5" thickBot="1" x14ac:dyDescent="0.3">
      <c r="A235" s="34"/>
      <c r="B235" s="37"/>
      <c r="C235" s="60"/>
      <c r="D235" s="60"/>
      <c r="E235" s="60"/>
      <c r="F235" s="60"/>
      <c r="G235" s="8" t="s">
        <v>412</v>
      </c>
      <c r="H235" s="14">
        <v>2</v>
      </c>
    </row>
    <row r="236" spans="1:8" x14ac:dyDescent="0.25">
      <c r="A236" s="34"/>
      <c r="B236" s="37"/>
      <c r="C236" s="60"/>
      <c r="D236" s="60"/>
      <c r="E236" s="60"/>
      <c r="F236" s="60"/>
      <c r="G236" s="39" t="s">
        <v>307</v>
      </c>
      <c r="H236" s="40"/>
    </row>
    <row r="237" spans="1:8" ht="32.25" thickBot="1" x14ac:dyDescent="0.3">
      <c r="A237" s="34"/>
      <c r="B237" s="37"/>
      <c r="C237" s="60"/>
      <c r="D237" s="60"/>
      <c r="E237" s="60"/>
      <c r="F237" s="60"/>
      <c r="G237" s="8" t="s">
        <v>656</v>
      </c>
      <c r="H237" s="14">
        <v>4</v>
      </c>
    </row>
    <row r="238" spans="1:8" x14ac:dyDescent="0.25">
      <c r="A238" s="34"/>
      <c r="B238" s="37"/>
      <c r="C238" s="60"/>
      <c r="D238" s="60"/>
      <c r="E238" s="60"/>
      <c r="F238" s="60"/>
      <c r="G238" s="39" t="s">
        <v>305</v>
      </c>
      <c r="H238" s="40"/>
    </row>
    <row r="239" spans="1:8" x14ac:dyDescent="0.25">
      <c r="A239" s="34"/>
      <c r="B239" s="37"/>
      <c r="C239" s="60"/>
      <c r="D239" s="60"/>
      <c r="E239" s="60"/>
      <c r="F239" s="60"/>
      <c r="G239" s="8" t="s">
        <v>304</v>
      </c>
      <c r="H239" s="14">
        <v>3</v>
      </c>
    </row>
    <row r="240" spans="1:8" ht="16.5" thickBot="1" x14ac:dyDescent="0.3">
      <c r="A240" s="34"/>
      <c r="B240" s="37"/>
      <c r="C240" s="60"/>
      <c r="D240" s="60"/>
      <c r="E240" s="60"/>
      <c r="F240" s="60"/>
      <c r="G240" s="8" t="s">
        <v>303</v>
      </c>
      <c r="H240" s="14">
        <v>2</v>
      </c>
    </row>
    <row r="241" spans="1:8" x14ac:dyDescent="0.25">
      <c r="A241" s="34"/>
      <c r="B241" s="37"/>
      <c r="C241" s="60"/>
      <c r="D241" s="60"/>
      <c r="E241" s="60"/>
      <c r="F241" s="60"/>
      <c r="G241" s="39" t="s">
        <v>355</v>
      </c>
      <c r="H241" s="40"/>
    </row>
    <row r="242" spans="1:8" ht="32.25" thickBot="1" x14ac:dyDescent="0.3">
      <c r="A242" s="34"/>
      <c r="B242" s="37"/>
      <c r="C242" s="60"/>
      <c r="D242" s="60"/>
      <c r="E242" s="60"/>
      <c r="F242" s="60"/>
      <c r="G242" s="8" t="s">
        <v>354</v>
      </c>
      <c r="H242" s="14">
        <v>1</v>
      </c>
    </row>
    <row r="243" spans="1:8" x14ac:dyDescent="0.25">
      <c r="A243" s="34"/>
      <c r="B243" s="37"/>
      <c r="C243" s="60"/>
      <c r="D243" s="60"/>
      <c r="E243" s="60"/>
      <c r="F243" s="60"/>
      <c r="G243" s="39" t="s">
        <v>603</v>
      </c>
      <c r="H243" s="40"/>
    </row>
    <row r="244" spans="1:8" x14ac:dyDescent="0.25">
      <c r="A244" s="34"/>
      <c r="B244" s="37"/>
      <c r="C244" s="60"/>
      <c r="D244" s="60"/>
      <c r="E244" s="60"/>
      <c r="F244" s="60"/>
      <c r="G244" s="8" t="s">
        <v>594</v>
      </c>
      <c r="H244" s="14">
        <v>3</v>
      </c>
    </row>
    <row r="245" spans="1:8" ht="16.5" thickBot="1" x14ac:dyDescent="0.3">
      <c r="A245" s="34"/>
      <c r="B245" s="37"/>
      <c r="C245" s="61"/>
      <c r="D245" s="61"/>
      <c r="E245" s="61"/>
      <c r="F245" s="61"/>
      <c r="G245" s="41" t="s">
        <v>8</v>
      </c>
      <c r="H245" s="43">
        <f>SUM(H233:H233,H235:H235,H237:H237,H239:H240,H242:H242,H244:H244)</f>
        <v>17</v>
      </c>
    </row>
    <row r="246" spans="1:8" ht="150" customHeight="1" thickBot="1" x14ac:dyDescent="0.3">
      <c r="A246" s="35"/>
      <c r="B246" s="38"/>
      <c r="C246" s="67" t="s">
        <v>745</v>
      </c>
      <c r="D246" s="67"/>
      <c r="E246" s="67"/>
      <c r="F246" s="68"/>
      <c r="G246" s="42"/>
      <c r="H246" s="44"/>
    </row>
    <row r="247" spans="1:8" x14ac:dyDescent="0.25">
      <c r="A247" s="33">
        <v>13</v>
      </c>
      <c r="B247" s="36" t="s">
        <v>559</v>
      </c>
      <c r="C247" s="59" t="s">
        <v>744</v>
      </c>
      <c r="D247" s="59" t="s">
        <v>743</v>
      </c>
      <c r="E247" s="59" t="s">
        <v>742</v>
      </c>
      <c r="F247" s="59" t="s">
        <v>741</v>
      </c>
      <c r="G247" s="39" t="s">
        <v>393</v>
      </c>
      <c r="H247" s="40"/>
    </row>
    <row r="248" spans="1:8" ht="32.25" thickBot="1" x14ac:dyDescent="0.3">
      <c r="A248" s="34"/>
      <c r="B248" s="37"/>
      <c r="C248" s="60"/>
      <c r="D248" s="60"/>
      <c r="E248" s="60"/>
      <c r="F248" s="60"/>
      <c r="G248" s="8" t="s">
        <v>451</v>
      </c>
      <c r="H248" s="16">
        <v>1</v>
      </c>
    </row>
    <row r="249" spans="1:8" x14ac:dyDescent="0.25">
      <c r="A249" s="34"/>
      <c r="B249" s="37"/>
      <c r="C249" s="60"/>
      <c r="D249" s="60"/>
      <c r="E249" s="60"/>
      <c r="F249" s="60"/>
      <c r="G249" s="39" t="s">
        <v>502</v>
      </c>
      <c r="H249" s="40"/>
    </row>
    <row r="250" spans="1:8" ht="48" thickBot="1" x14ac:dyDescent="0.3">
      <c r="A250" s="34"/>
      <c r="B250" s="37"/>
      <c r="C250" s="60"/>
      <c r="D250" s="60"/>
      <c r="E250" s="60"/>
      <c r="F250" s="60"/>
      <c r="G250" s="13" t="s">
        <v>537</v>
      </c>
      <c r="H250" s="16">
        <v>3</v>
      </c>
    </row>
    <row r="251" spans="1:8" x14ac:dyDescent="0.25">
      <c r="A251" s="34"/>
      <c r="B251" s="37"/>
      <c r="C251" s="60"/>
      <c r="D251" s="60"/>
      <c r="E251" s="60"/>
      <c r="F251" s="60"/>
      <c r="G251" s="39" t="s">
        <v>413</v>
      </c>
      <c r="H251" s="40"/>
    </row>
    <row r="252" spans="1:8" ht="16.5" thickBot="1" x14ac:dyDescent="0.3">
      <c r="A252" s="34"/>
      <c r="B252" s="37"/>
      <c r="C252" s="60"/>
      <c r="D252" s="60"/>
      <c r="E252" s="60"/>
      <c r="F252" s="60"/>
      <c r="G252" s="8" t="s">
        <v>412</v>
      </c>
      <c r="H252" s="16">
        <v>2</v>
      </c>
    </row>
    <row r="253" spans="1:8" x14ac:dyDescent="0.25">
      <c r="A253" s="34"/>
      <c r="B253" s="37"/>
      <c r="C253" s="60"/>
      <c r="D253" s="60"/>
      <c r="E253" s="60"/>
      <c r="F253" s="60"/>
      <c r="G253" s="39" t="s">
        <v>298</v>
      </c>
      <c r="H253" s="40"/>
    </row>
    <row r="254" spans="1:8" ht="47.25" x14ac:dyDescent="0.25">
      <c r="A254" s="34"/>
      <c r="B254" s="37"/>
      <c r="C254" s="60"/>
      <c r="D254" s="60"/>
      <c r="E254" s="60"/>
      <c r="F254" s="60"/>
      <c r="G254" s="8" t="s">
        <v>322</v>
      </c>
      <c r="H254" s="14">
        <v>2</v>
      </c>
    </row>
    <row r="255" spans="1:8" ht="32.25" thickBot="1" x14ac:dyDescent="0.3">
      <c r="A255" s="34"/>
      <c r="B255" s="37"/>
      <c r="C255" s="60"/>
      <c r="D255" s="60"/>
      <c r="E255" s="60"/>
      <c r="F255" s="60"/>
      <c r="G255" s="8" t="s">
        <v>297</v>
      </c>
      <c r="H255" s="14">
        <v>2</v>
      </c>
    </row>
    <row r="256" spans="1:8" x14ac:dyDescent="0.25">
      <c r="A256" s="34"/>
      <c r="B256" s="37"/>
      <c r="C256" s="60"/>
      <c r="D256" s="60"/>
      <c r="E256" s="60"/>
      <c r="F256" s="60"/>
      <c r="G256" s="39" t="s">
        <v>296</v>
      </c>
      <c r="H256" s="40"/>
    </row>
    <row r="257" spans="1:8" ht="31.5" x14ac:dyDescent="0.25">
      <c r="A257" s="34"/>
      <c r="B257" s="37"/>
      <c r="C257" s="60"/>
      <c r="D257" s="60"/>
      <c r="E257" s="60"/>
      <c r="F257" s="60"/>
      <c r="G257" s="8" t="s">
        <v>321</v>
      </c>
      <c r="H257" s="14">
        <v>2</v>
      </c>
    </row>
    <row r="258" spans="1:8" x14ac:dyDescent="0.25">
      <c r="A258" s="34"/>
      <c r="B258" s="37"/>
      <c r="C258" s="60"/>
      <c r="D258" s="60"/>
      <c r="E258" s="60"/>
      <c r="F258" s="60"/>
      <c r="G258" s="8" t="s">
        <v>295</v>
      </c>
      <c r="H258" s="14">
        <v>2</v>
      </c>
    </row>
    <row r="259" spans="1:8" ht="31.5" x14ac:dyDescent="0.25">
      <c r="A259" s="34"/>
      <c r="B259" s="37"/>
      <c r="C259" s="60"/>
      <c r="D259" s="60"/>
      <c r="E259" s="60"/>
      <c r="F259" s="60"/>
      <c r="G259" s="8" t="s">
        <v>294</v>
      </c>
      <c r="H259" s="14">
        <v>2</v>
      </c>
    </row>
    <row r="260" spans="1:8" ht="16.5" thickBot="1" x14ac:dyDescent="0.3">
      <c r="A260" s="34"/>
      <c r="B260" s="37"/>
      <c r="C260" s="61"/>
      <c r="D260" s="61"/>
      <c r="E260" s="61"/>
      <c r="F260" s="61"/>
      <c r="G260" s="41" t="s">
        <v>8</v>
      </c>
      <c r="H260" s="43">
        <f>SUM(H248:H248,H250:H250,H252:H252,H254:H255,H257:H259)</f>
        <v>16</v>
      </c>
    </row>
    <row r="261" spans="1:8" ht="150" customHeight="1" thickBot="1" x14ac:dyDescent="0.3">
      <c r="A261" s="35"/>
      <c r="B261" s="38"/>
      <c r="C261" s="67" t="s">
        <v>740</v>
      </c>
      <c r="D261" s="67"/>
      <c r="E261" s="67"/>
      <c r="F261" s="68"/>
      <c r="G261" s="42"/>
      <c r="H261" s="44"/>
    </row>
    <row r="262" spans="1:8" x14ac:dyDescent="0.25">
      <c r="A262" s="33">
        <v>14</v>
      </c>
      <c r="B262" s="36" t="s">
        <v>559</v>
      </c>
      <c r="C262" s="59" t="s">
        <v>739</v>
      </c>
      <c r="D262" s="59" t="s">
        <v>738</v>
      </c>
      <c r="E262" s="59" t="s">
        <v>737</v>
      </c>
      <c r="F262" s="59" t="s">
        <v>736</v>
      </c>
      <c r="G262" s="39" t="s">
        <v>393</v>
      </c>
      <c r="H262" s="40"/>
    </row>
    <row r="263" spans="1:8" ht="31.5" x14ac:dyDescent="0.25">
      <c r="A263" s="34"/>
      <c r="B263" s="37"/>
      <c r="C263" s="60"/>
      <c r="D263" s="60"/>
      <c r="E263" s="60"/>
      <c r="F263" s="60"/>
      <c r="G263" s="8" t="s">
        <v>636</v>
      </c>
      <c r="H263" s="14">
        <v>1</v>
      </c>
    </row>
    <row r="264" spans="1:8" ht="32.25" thickBot="1" x14ac:dyDescent="0.3">
      <c r="A264" s="34"/>
      <c r="B264" s="37"/>
      <c r="C264" s="60"/>
      <c r="D264" s="60"/>
      <c r="E264" s="60"/>
      <c r="F264" s="60"/>
      <c r="G264" s="8" t="s">
        <v>451</v>
      </c>
      <c r="H264" s="14">
        <v>1</v>
      </c>
    </row>
    <row r="265" spans="1:8" x14ac:dyDescent="0.25">
      <c r="A265" s="34"/>
      <c r="B265" s="37"/>
      <c r="C265" s="60"/>
      <c r="D265" s="60"/>
      <c r="E265" s="60"/>
      <c r="F265" s="60"/>
      <c r="G265" s="39" t="s">
        <v>413</v>
      </c>
      <c r="H265" s="40"/>
    </row>
    <row r="266" spans="1:8" ht="16.5" thickBot="1" x14ac:dyDescent="0.3">
      <c r="A266" s="34"/>
      <c r="B266" s="37"/>
      <c r="C266" s="60"/>
      <c r="D266" s="60"/>
      <c r="E266" s="60"/>
      <c r="F266" s="60"/>
      <c r="G266" s="8" t="s">
        <v>412</v>
      </c>
      <c r="H266" s="14">
        <v>1</v>
      </c>
    </row>
    <row r="267" spans="1:8" x14ac:dyDescent="0.25">
      <c r="A267" s="34"/>
      <c r="B267" s="37"/>
      <c r="C267" s="60"/>
      <c r="D267" s="60"/>
      <c r="E267" s="60"/>
      <c r="F267" s="60"/>
      <c r="G267" s="39" t="s">
        <v>298</v>
      </c>
      <c r="H267" s="40"/>
    </row>
    <row r="268" spans="1:8" ht="31.5" x14ac:dyDescent="0.25">
      <c r="A268" s="34"/>
      <c r="B268" s="37"/>
      <c r="C268" s="60"/>
      <c r="D268" s="60"/>
      <c r="E268" s="60"/>
      <c r="F268" s="60"/>
      <c r="G268" s="8" t="s">
        <v>450</v>
      </c>
      <c r="H268" s="14">
        <v>1</v>
      </c>
    </row>
    <row r="269" spans="1:8" ht="32.25" thickBot="1" x14ac:dyDescent="0.3">
      <c r="A269" s="34"/>
      <c r="B269" s="37"/>
      <c r="C269" s="60"/>
      <c r="D269" s="60"/>
      <c r="E269" s="60"/>
      <c r="F269" s="60"/>
      <c r="G269" s="8" t="s">
        <v>439</v>
      </c>
      <c r="H269" s="14">
        <v>2</v>
      </c>
    </row>
    <row r="270" spans="1:8" x14ac:dyDescent="0.25">
      <c r="A270" s="34"/>
      <c r="B270" s="37"/>
      <c r="C270" s="60"/>
      <c r="D270" s="60"/>
      <c r="E270" s="60"/>
      <c r="F270" s="60"/>
      <c r="G270" s="39" t="s">
        <v>296</v>
      </c>
      <c r="H270" s="40"/>
    </row>
    <row r="271" spans="1:8" ht="32.25" thickBot="1" x14ac:dyDescent="0.3">
      <c r="A271" s="34"/>
      <c r="B271" s="37"/>
      <c r="C271" s="60"/>
      <c r="D271" s="60"/>
      <c r="E271" s="60"/>
      <c r="F271" s="60"/>
      <c r="G271" s="8" t="s">
        <v>314</v>
      </c>
      <c r="H271" s="14">
        <v>2</v>
      </c>
    </row>
    <row r="272" spans="1:8" x14ac:dyDescent="0.25">
      <c r="A272" s="34"/>
      <c r="B272" s="37"/>
      <c r="C272" s="60"/>
      <c r="D272" s="60"/>
      <c r="E272" s="60"/>
      <c r="F272" s="60"/>
      <c r="G272" s="39" t="s">
        <v>355</v>
      </c>
      <c r="H272" s="40"/>
    </row>
    <row r="273" spans="1:8" ht="31.5" x14ac:dyDescent="0.25">
      <c r="A273" s="34"/>
      <c r="B273" s="37"/>
      <c r="C273" s="60"/>
      <c r="D273" s="60"/>
      <c r="E273" s="60"/>
      <c r="F273" s="60"/>
      <c r="G273" s="8" t="s">
        <v>354</v>
      </c>
      <c r="H273" s="14">
        <v>1</v>
      </c>
    </row>
    <row r="274" spans="1:8" ht="16.5" thickBot="1" x14ac:dyDescent="0.3">
      <c r="A274" s="34"/>
      <c r="B274" s="37"/>
      <c r="C274" s="61"/>
      <c r="D274" s="61"/>
      <c r="E274" s="61"/>
      <c r="F274" s="61"/>
      <c r="G274" s="41" t="s">
        <v>8</v>
      </c>
      <c r="H274" s="43">
        <f>SUM(H263:H264,H266:H266,H268:H269,H271:H271,H273:H273)</f>
        <v>9</v>
      </c>
    </row>
    <row r="275" spans="1:8" ht="150" customHeight="1" thickBot="1" x14ac:dyDescent="0.3">
      <c r="A275" s="35"/>
      <c r="B275" s="38"/>
      <c r="C275" s="67" t="s">
        <v>735</v>
      </c>
      <c r="D275" s="67"/>
      <c r="E275" s="67"/>
      <c r="F275" s="68"/>
      <c r="G275" s="42"/>
      <c r="H275" s="44"/>
    </row>
    <row r="276" spans="1:8" x14ac:dyDescent="0.25">
      <c r="A276" s="33">
        <v>15</v>
      </c>
      <c r="B276" s="36" t="s">
        <v>559</v>
      </c>
      <c r="C276" s="59" t="s">
        <v>734</v>
      </c>
      <c r="D276" s="59" t="s">
        <v>733</v>
      </c>
      <c r="E276" s="59" t="s">
        <v>732</v>
      </c>
      <c r="F276" s="59" t="s">
        <v>731</v>
      </c>
      <c r="G276" s="39" t="s">
        <v>393</v>
      </c>
      <c r="H276" s="40"/>
    </row>
    <row r="277" spans="1:8" ht="32.25" thickBot="1" x14ac:dyDescent="0.3">
      <c r="A277" s="34"/>
      <c r="B277" s="37"/>
      <c r="C277" s="60"/>
      <c r="D277" s="60"/>
      <c r="E277" s="60"/>
      <c r="F277" s="60"/>
      <c r="G277" s="8" t="s">
        <v>451</v>
      </c>
      <c r="H277" s="14">
        <v>1</v>
      </c>
    </row>
    <row r="278" spans="1:8" x14ac:dyDescent="0.25">
      <c r="A278" s="34"/>
      <c r="B278" s="37"/>
      <c r="C278" s="60"/>
      <c r="D278" s="60"/>
      <c r="E278" s="60"/>
      <c r="F278" s="60"/>
      <c r="G278" s="39" t="s">
        <v>413</v>
      </c>
      <c r="H278" s="40"/>
    </row>
    <row r="279" spans="1:8" ht="16.5" thickBot="1" x14ac:dyDescent="0.3">
      <c r="A279" s="34"/>
      <c r="B279" s="37"/>
      <c r="C279" s="60"/>
      <c r="D279" s="60"/>
      <c r="E279" s="60"/>
      <c r="F279" s="60"/>
      <c r="G279" s="8" t="s">
        <v>412</v>
      </c>
      <c r="H279" s="14">
        <v>1</v>
      </c>
    </row>
    <row r="280" spans="1:8" x14ac:dyDescent="0.25">
      <c r="A280" s="34"/>
      <c r="B280" s="37"/>
      <c r="C280" s="60"/>
      <c r="D280" s="60"/>
      <c r="E280" s="60"/>
      <c r="F280" s="60"/>
      <c r="G280" s="39" t="s">
        <v>298</v>
      </c>
      <c r="H280" s="40"/>
    </row>
    <row r="281" spans="1:8" ht="32.25" thickBot="1" x14ac:dyDescent="0.3">
      <c r="A281" s="34"/>
      <c r="B281" s="37"/>
      <c r="C281" s="60"/>
      <c r="D281" s="60"/>
      <c r="E281" s="60"/>
      <c r="F281" s="60"/>
      <c r="G281" s="8" t="s">
        <v>439</v>
      </c>
      <c r="H281" s="14">
        <v>1</v>
      </c>
    </row>
    <row r="282" spans="1:8" x14ac:dyDescent="0.25">
      <c r="A282" s="34"/>
      <c r="B282" s="37"/>
      <c r="C282" s="60"/>
      <c r="D282" s="60"/>
      <c r="E282" s="60"/>
      <c r="F282" s="60"/>
      <c r="G282" s="39" t="s">
        <v>307</v>
      </c>
      <c r="H282" s="40"/>
    </row>
    <row r="283" spans="1:8" ht="32.25" thickBot="1" x14ac:dyDescent="0.3">
      <c r="A283" s="34"/>
      <c r="B283" s="37"/>
      <c r="C283" s="60"/>
      <c r="D283" s="60"/>
      <c r="E283" s="60"/>
      <c r="F283" s="60"/>
      <c r="G283" s="8" t="s">
        <v>568</v>
      </c>
      <c r="H283" s="14">
        <v>1</v>
      </c>
    </row>
    <row r="284" spans="1:8" x14ac:dyDescent="0.25">
      <c r="A284" s="34"/>
      <c r="B284" s="37"/>
      <c r="C284" s="60"/>
      <c r="D284" s="60"/>
      <c r="E284" s="60"/>
      <c r="F284" s="60"/>
      <c r="G284" s="39" t="s">
        <v>643</v>
      </c>
      <c r="H284" s="40"/>
    </row>
    <row r="285" spans="1:8" x14ac:dyDescent="0.25">
      <c r="A285" s="34"/>
      <c r="B285" s="37"/>
      <c r="C285" s="60"/>
      <c r="D285" s="60"/>
      <c r="E285" s="60"/>
      <c r="F285" s="60"/>
      <c r="G285" s="8" t="s">
        <v>730</v>
      </c>
      <c r="H285" s="14">
        <v>3</v>
      </c>
    </row>
    <row r="286" spans="1:8" ht="31.5" x14ac:dyDescent="0.25">
      <c r="A286" s="34"/>
      <c r="B286" s="37"/>
      <c r="C286" s="60"/>
      <c r="D286" s="60"/>
      <c r="E286" s="60"/>
      <c r="F286" s="60"/>
      <c r="G286" s="8" t="s">
        <v>706</v>
      </c>
      <c r="H286" s="14">
        <v>1</v>
      </c>
    </row>
    <row r="287" spans="1:8" ht="16.5" thickBot="1" x14ac:dyDescent="0.3">
      <c r="A287" s="34"/>
      <c r="B287" s="37"/>
      <c r="C287" s="60"/>
      <c r="D287" s="60"/>
      <c r="E287" s="60"/>
      <c r="F287" s="60"/>
      <c r="G287" s="8" t="s">
        <v>642</v>
      </c>
      <c r="H287" s="14">
        <v>2</v>
      </c>
    </row>
    <row r="288" spans="1:8" x14ac:dyDescent="0.25">
      <c r="A288" s="34"/>
      <c r="B288" s="37"/>
      <c r="C288" s="60"/>
      <c r="D288" s="60"/>
      <c r="E288" s="60"/>
      <c r="F288" s="60"/>
      <c r="G288" s="39" t="s">
        <v>272</v>
      </c>
      <c r="H288" s="40"/>
    </row>
    <row r="289" spans="1:8" ht="32.25" thickBot="1" x14ac:dyDescent="0.3">
      <c r="A289" s="34"/>
      <c r="B289" s="37"/>
      <c r="C289" s="60"/>
      <c r="D289" s="60"/>
      <c r="E289" s="60"/>
      <c r="F289" s="60"/>
      <c r="G289" s="8" t="s">
        <v>585</v>
      </c>
      <c r="H289" s="14">
        <v>2</v>
      </c>
    </row>
    <row r="290" spans="1:8" x14ac:dyDescent="0.25">
      <c r="A290" s="34"/>
      <c r="B290" s="37"/>
      <c r="C290" s="60"/>
      <c r="D290" s="60"/>
      <c r="E290" s="60"/>
      <c r="F290" s="60"/>
      <c r="G290" s="39" t="s">
        <v>566</v>
      </c>
      <c r="H290" s="40"/>
    </row>
    <row r="291" spans="1:8" x14ac:dyDescent="0.25">
      <c r="A291" s="34"/>
      <c r="B291" s="37"/>
      <c r="C291" s="60"/>
      <c r="D291" s="60"/>
      <c r="E291" s="60"/>
      <c r="F291" s="60"/>
      <c r="G291" s="8" t="s">
        <v>729</v>
      </c>
      <c r="H291" s="14">
        <v>3</v>
      </c>
    </row>
    <row r="292" spans="1:8" x14ac:dyDescent="0.25">
      <c r="A292" s="34"/>
      <c r="B292" s="37"/>
      <c r="C292" s="60"/>
      <c r="D292" s="60"/>
      <c r="E292" s="60"/>
      <c r="F292" s="60"/>
      <c r="G292" s="8" t="s">
        <v>728</v>
      </c>
      <c r="H292" s="14">
        <v>3</v>
      </c>
    </row>
    <row r="293" spans="1:8" x14ac:dyDescent="0.25">
      <c r="A293" s="34"/>
      <c r="B293" s="37"/>
      <c r="C293" s="60"/>
      <c r="D293" s="60"/>
      <c r="E293" s="60"/>
      <c r="F293" s="60"/>
      <c r="G293" s="8" t="s">
        <v>168</v>
      </c>
      <c r="H293" s="14">
        <v>2</v>
      </c>
    </row>
    <row r="294" spans="1:8" ht="31.5" x14ac:dyDescent="0.25">
      <c r="A294" s="34"/>
      <c r="B294" s="37"/>
      <c r="C294" s="60"/>
      <c r="D294" s="60"/>
      <c r="E294" s="60"/>
      <c r="F294" s="60"/>
      <c r="G294" s="8" t="s">
        <v>727</v>
      </c>
      <c r="H294" s="14">
        <v>2</v>
      </c>
    </row>
    <row r="295" spans="1:8" ht="31.5" x14ac:dyDescent="0.25">
      <c r="A295" s="34"/>
      <c r="B295" s="37"/>
      <c r="C295" s="60"/>
      <c r="D295" s="60"/>
      <c r="E295" s="60"/>
      <c r="F295" s="60"/>
      <c r="G295" s="8" t="s">
        <v>726</v>
      </c>
      <c r="H295" s="14">
        <v>3</v>
      </c>
    </row>
    <row r="296" spans="1:8" x14ac:dyDescent="0.25">
      <c r="A296" s="34"/>
      <c r="B296" s="37"/>
      <c r="C296" s="60"/>
      <c r="D296" s="60"/>
      <c r="E296" s="60"/>
      <c r="F296" s="60"/>
      <c r="G296" s="8" t="s">
        <v>725</v>
      </c>
      <c r="H296" s="14">
        <v>2</v>
      </c>
    </row>
    <row r="297" spans="1:8" ht="16.5" thickBot="1" x14ac:dyDescent="0.3">
      <c r="A297" s="34"/>
      <c r="B297" s="37"/>
      <c r="C297" s="60"/>
      <c r="D297" s="60"/>
      <c r="E297" s="60"/>
      <c r="F297" s="60"/>
      <c r="G297" s="8" t="s">
        <v>724</v>
      </c>
      <c r="H297" s="14">
        <v>2</v>
      </c>
    </row>
    <row r="298" spans="1:8" x14ac:dyDescent="0.25">
      <c r="A298" s="34"/>
      <c r="B298" s="37"/>
      <c r="C298" s="60"/>
      <c r="D298" s="60"/>
      <c r="E298" s="60"/>
      <c r="F298" s="60"/>
      <c r="G298" s="39" t="s">
        <v>355</v>
      </c>
      <c r="H298" s="40"/>
    </row>
    <row r="299" spans="1:8" ht="31.5" x14ac:dyDescent="0.25">
      <c r="A299" s="34"/>
      <c r="B299" s="37"/>
      <c r="C299" s="60"/>
      <c r="D299" s="60"/>
      <c r="E299" s="60"/>
      <c r="F299" s="60"/>
      <c r="G299" s="8" t="s">
        <v>354</v>
      </c>
      <c r="H299" s="14">
        <v>2</v>
      </c>
    </row>
    <row r="300" spans="1:8" ht="16.5" thickBot="1" x14ac:dyDescent="0.3">
      <c r="A300" s="34"/>
      <c r="B300" s="37"/>
      <c r="C300" s="61"/>
      <c r="D300" s="61"/>
      <c r="E300" s="61"/>
      <c r="F300" s="61"/>
      <c r="G300" s="41" t="s">
        <v>8</v>
      </c>
      <c r="H300" s="43">
        <f>SUM(H277:H277,H279:H279,H281:H281,H283:H283,H285:H287,H289:H289,H291:H297,H299:H299)</f>
        <v>31</v>
      </c>
    </row>
    <row r="301" spans="1:8" ht="150" customHeight="1" thickBot="1" x14ac:dyDescent="0.3">
      <c r="A301" s="35"/>
      <c r="B301" s="38"/>
      <c r="C301" s="67" t="s">
        <v>723</v>
      </c>
      <c r="D301" s="67"/>
      <c r="E301" s="67"/>
      <c r="F301" s="68"/>
      <c r="G301" s="42"/>
      <c r="H301" s="44"/>
    </row>
    <row r="302" spans="1:8" x14ac:dyDescent="0.25">
      <c r="A302" s="33">
        <v>16</v>
      </c>
      <c r="B302" s="36" t="s">
        <v>559</v>
      </c>
      <c r="C302" s="59" t="s">
        <v>722</v>
      </c>
      <c r="D302" s="59" t="s">
        <v>721</v>
      </c>
      <c r="E302" s="59" t="s">
        <v>720</v>
      </c>
      <c r="F302" s="59" t="s">
        <v>719</v>
      </c>
      <c r="G302" s="39" t="s">
        <v>393</v>
      </c>
      <c r="H302" s="40"/>
    </row>
    <row r="303" spans="1:8" ht="32.25" thickBot="1" x14ac:dyDescent="0.3">
      <c r="A303" s="34"/>
      <c r="B303" s="37"/>
      <c r="C303" s="60"/>
      <c r="D303" s="60"/>
      <c r="E303" s="60"/>
      <c r="F303" s="60"/>
      <c r="G303" s="8" t="s">
        <v>451</v>
      </c>
      <c r="H303" s="14">
        <v>1</v>
      </c>
    </row>
    <row r="304" spans="1:8" x14ac:dyDescent="0.25">
      <c r="A304" s="34"/>
      <c r="B304" s="37"/>
      <c r="C304" s="60"/>
      <c r="D304" s="60"/>
      <c r="E304" s="60"/>
      <c r="F304" s="60"/>
      <c r="G304" s="39" t="s">
        <v>307</v>
      </c>
      <c r="H304" s="40"/>
    </row>
    <row r="305" spans="1:8" x14ac:dyDescent="0.25">
      <c r="A305" s="34"/>
      <c r="B305" s="37"/>
      <c r="C305" s="60"/>
      <c r="D305" s="60"/>
      <c r="E305" s="60"/>
      <c r="F305" s="60"/>
      <c r="G305" s="8" t="s">
        <v>567</v>
      </c>
      <c r="H305" s="14">
        <v>1</v>
      </c>
    </row>
    <row r="306" spans="1:8" ht="32.25" thickBot="1" x14ac:dyDescent="0.3">
      <c r="A306" s="34"/>
      <c r="B306" s="37"/>
      <c r="C306" s="60"/>
      <c r="D306" s="60"/>
      <c r="E306" s="60"/>
      <c r="F306" s="60"/>
      <c r="G306" s="8" t="s">
        <v>656</v>
      </c>
      <c r="H306" s="14">
        <v>5</v>
      </c>
    </row>
    <row r="307" spans="1:8" x14ac:dyDescent="0.25">
      <c r="A307" s="34"/>
      <c r="B307" s="37"/>
      <c r="C307" s="60"/>
      <c r="D307" s="60"/>
      <c r="E307" s="60"/>
      <c r="F307" s="60"/>
      <c r="G307" s="39" t="s">
        <v>272</v>
      </c>
      <c r="H307" s="40"/>
    </row>
    <row r="308" spans="1:8" ht="16.5" thickBot="1" x14ac:dyDescent="0.3">
      <c r="A308" s="34"/>
      <c r="B308" s="37"/>
      <c r="C308" s="60"/>
      <c r="D308" s="60"/>
      <c r="E308" s="60"/>
      <c r="F308" s="60"/>
      <c r="G308" s="8" t="s">
        <v>655</v>
      </c>
      <c r="H308" s="14">
        <v>3</v>
      </c>
    </row>
    <row r="309" spans="1:8" x14ac:dyDescent="0.25">
      <c r="A309" s="34"/>
      <c r="B309" s="37"/>
      <c r="C309" s="60"/>
      <c r="D309" s="60"/>
      <c r="E309" s="60"/>
      <c r="F309" s="60"/>
      <c r="G309" s="39" t="s">
        <v>566</v>
      </c>
      <c r="H309" s="40"/>
    </row>
    <row r="310" spans="1:8" x14ac:dyDescent="0.25">
      <c r="A310" s="34"/>
      <c r="B310" s="37"/>
      <c r="C310" s="60"/>
      <c r="D310" s="60"/>
      <c r="E310" s="60"/>
      <c r="F310" s="60"/>
      <c r="G310" s="8" t="s">
        <v>718</v>
      </c>
      <c r="H310" s="14">
        <v>6</v>
      </c>
    </row>
    <row r="311" spans="1:8" ht="16.5" thickBot="1" x14ac:dyDescent="0.3">
      <c r="A311" s="34"/>
      <c r="B311" s="37"/>
      <c r="C311" s="61"/>
      <c r="D311" s="61"/>
      <c r="E311" s="61"/>
      <c r="F311" s="61"/>
      <c r="G311" s="41" t="s">
        <v>8</v>
      </c>
      <c r="H311" s="43">
        <f>SUM(H303:H303,H305:H306,H308:H308,H310:H310)</f>
        <v>16</v>
      </c>
    </row>
    <row r="312" spans="1:8" ht="150" customHeight="1" thickBot="1" x14ac:dyDescent="0.3">
      <c r="A312" s="35"/>
      <c r="B312" s="38"/>
      <c r="C312" s="67" t="s">
        <v>717</v>
      </c>
      <c r="D312" s="67"/>
      <c r="E312" s="67"/>
      <c r="F312" s="68"/>
      <c r="G312" s="42"/>
      <c r="H312" s="44"/>
    </row>
    <row r="313" spans="1:8" x14ac:dyDescent="0.25">
      <c r="A313" s="33">
        <v>17</v>
      </c>
      <c r="B313" s="36" t="s">
        <v>589</v>
      </c>
      <c r="C313" s="59" t="s">
        <v>716</v>
      </c>
      <c r="D313" s="59" t="s">
        <v>715</v>
      </c>
      <c r="E313" s="59" t="s">
        <v>714</v>
      </c>
      <c r="F313" s="59" t="s">
        <v>713</v>
      </c>
      <c r="G313" s="39" t="s">
        <v>712</v>
      </c>
      <c r="H313" s="40"/>
    </row>
    <row r="314" spans="1:8" ht="31.5" x14ac:dyDescent="0.25">
      <c r="A314" s="34"/>
      <c r="B314" s="37"/>
      <c r="C314" s="60"/>
      <c r="D314" s="60"/>
      <c r="E314" s="60"/>
      <c r="F314" s="60"/>
      <c r="G314" s="8" t="s">
        <v>711</v>
      </c>
      <c r="H314" s="14">
        <v>3</v>
      </c>
    </row>
    <row r="315" spans="1:8" x14ac:dyDescent="0.25">
      <c r="A315" s="34"/>
      <c r="B315" s="37"/>
      <c r="C315" s="60"/>
      <c r="D315" s="60"/>
      <c r="E315" s="60"/>
      <c r="F315" s="60"/>
      <c r="G315" s="8" t="s">
        <v>710</v>
      </c>
      <c r="H315" s="14">
        <v>4</v>
      </c>
    </row>
    <row r="316" spans="1:8" x14ac:dyDescent="0.25">
      <c r="A316" s="34"/>
      <c r="B316" s="37"/>
      <c r="C316" s="60"/>
      <c r="D316" s="60"/>
      <c r="E316" s="60"/>
      <c r="F316" s="60"/>
      <c r="G316" s="8" t="s">
        <v>709</v>
      </c>
      <c r="H316" s="14">
        <v>3</v>
      </c>
    </row>
    <row r="317" spans="1:8" x14ac:dyDescent="0.25">
      <c r="A317" s="34"/>
      <c r="B317" s="37"/>
      <c r="C317" s="60"/>
      <c r="D317" s="60"/>
      <c r="E317" s="60"/>
      <c r="F317" s="60"/>
      <c r="G317" s="8" t="s">
        <v>708</v>
      </c>
      <c r="H317" s="14">
        <v>2</v>
      </c>
    </row>
    <row r="318" spans="1:8" ht="32.25" thickBot="1" x14ac:dyDescent="0.3">
      <c r="A318" s="34"/>
      <c r="B318" s="37"/>
      <c r="C318" s="60"/>
      <c r="D318" s="60"/>
      <c r="E318" s="60"/>
      <c r="F318" s="60"/>
      <c r="G318" s="8" t="s">
        <v>707</v>
      </c>
      <c r="H318" s="14">
        <v>3</v>
      </c>
    </row>
    <row r="319" spans="1:8" x14ac:dyDescent="0.25">
      <c r="A319" s="34"/>
      <c r="B319" s="37"/>
      <c r="C319" s="60"/>
      <c r="D319" s="60"/>
      <c r="E319" s="60"/>
      <c r="F319" s="60"/>
      <c r="G319" s="39" t="s">
        <v>393</v>
      </c>
      <c r="H319" s="40"/>
    </row>
    <row r="320" spans="1:8" ht="48" thickBot="1" x14ac:dyDescent="0.3">
      <c r="A320" s="34"/>
      <c r="B320" s="37"/>
      <c r="C320" s="60"/>
      <c r="D320" s="60"/>
      <c r="E320" s="60"/>
      <c r="F320" s="60"/>
      <c r="G320" s="8" t="s">
        <v>392</v>
      </c>
      <c r="H320" s="14">
        <v>1</v>
      </c>
    </row>
    <row r="321" spans="1:8" x14ac:dyDescent="0.25">
      <c r="A321" s="34"/>
      <c r="B321" s="37"/>
      <c r="C321" s="60"/>
      <c r="D321" s="60"/>
      <c r="E321" s="60"/>
      <c r="F321" s="60"/>
      <c r="G321" s="39" t="s">
        <v>413</v>
      </c>
      <c r="H321" s="40"/>
    </row>
    <row r="322" spans="1:8" ht="16.5" thickBot="1" x14ac:dyDescent="0.3">
      <c r="A322" s="34"/>
      <c r="B322" s="37"/>
      <c r="C322" s="60"/>
      <c r="D322" s="60"/>
      <c r="E322" s="60"/>
      <c r="F322" s="60"/>
      <c r="G322" s="8" t="s">
        <v>412</v>
      </c>
      <c r="H322" s="14">
        <v>1</v>
      </c>
    </row>
    <row r="323" spans="1:8" x14ac:dyDescent="0.25">
      <c r="A323" s="34"/>
      <c r="B323" s="37"/>
      <c r="C323" s="60"/>
      <c r="D323" s="60"/>
      <c r="E323" s="60"/>
      <c r="F323" s="60"/>
      <c r="G323" s="39" t="s">
        <v>298</v>
      </c>
      <c r="H323" s="40"/>
    </row>
    <row r="324" spans="1:8" ht="31.5" x14ac:dyDescent="0.25">
      <c r="A324" s="34"/>
      <c r="B324" s="37"/>
      <c r="C324" s="60"/>
      <c r="D324" s="60"/>
      <c r="E324" s="60"/>
      <c r="F324" s="60"/>
      <c r="G324" s="8" t="s">
        <v>450</v>
      </c>
      <c r="H324" s="14">
        <v>1</v>
      </c>
    </row>
    <row r="325" spans="1:8" ht="32.25" thickBot="1" x14ac:dyDescent="0.3">
      <c r="A325" s="34"/>
      <c r="B325" s="37"/>
      <c r="C325" s="60"/>
      <c r="D325" s="60"/>
      <c r="E325" s="60"/>
      <c r="F325" s="60"/>
      <c r="G325" s="8" t="s">
        <v>439</v>
      </c>
      <c r="H325" s="14">
        <v>1</v>
      </c>
    </row>
    <row r="326" spans="1:8" x14ac:dyDescent="0.25">
      <c r="A326" s="34"/>
      <c r="B326" s="37"/>
      <c r="C326" s="60"/>
      <c r="D326" s="60"/>
      <c r="E326" s="60"/>
      <c r="F326" s="60"/>
      <c r="G326" s="39" t="s">
        <v>643</v>
      </c>
      <c r="H326" s="40"/>
    </row>
    <row r="327" spans="1:8" ht="31.5" x14ac:dyDescent="0.25">
      <c r="A327" s="34"/>
      <c r="B327" s="37"/>
      <c r="C327" s="60"/>
      <c r="D327" s="60"/>
      <c r="E327" s="60"/>
      <c r="F327" s="60"/>
      <c r="G327" s="8" t="s">
        <v>706</v>
      </c>
      <c r="H327" s="14">
        <v>2</v>
      </c>
    </row>
    <row r="328" spans="1:8" ht="16.5" thickBot="1" x14ac:dyDescent="0.3">
      <c r="A328" s="34"/>
      <c r="B328" s="37"/>
      <c r="C328" s="61"/>
      <c r="D328" s="61"/>
      <c r="E328" s="61"/>
      <c r="F328" s="61"/>
      <c r="G328" s="41" t="s">
        <v>8</v>
      </c>
      <c r="H328" s="43">
        <f>SUM(H314:H318,H320:H320,H322:H322,H324:H325,H327:H327)</f>
        <v>21</v>
      </c>
    </row>
    <row r="329" spans="1:8" ht="150" customHeight="1" thickBot="1" x14ac:dyDescent="0.3">
      <c r="A329" s="35"/>
      <c r="B329" s="38"/>
      <c r="C329" s="67" t="s">
        <v>705</v>
      </c>
      <c r="D329" s="67"/>
      <c r="E329" s="67"/>
      <c r="F329" s="68"/>
      <c r="G329" s="42"/>
      <c r="H329" s="44"/>
    </row>
    <row r="330" spans="1:8" x14ac:dyDescent="0.25">
      <c r="A330" s="33">
        <v>18</v>
      </c>
      <c r="B330" s="36" t="s">
        <v>559</v>
      </c>
      <c r="C330" s="59" t="s">
        <v>704</v>
      </c>
      <c r="D330" s="59" t="s">
        <v>703</v>
      </c>
      <c r="E330" s="59" t="s">
        <v>702</v>
      </c>
      <c r="F330" s="59" t="s">
        <v>701</v>
      </c>
      <c r="G330" s="39" t="s">
        <v>307</v>
      </c>
      <c r="H330" s="40"/>
    </row>
    <row r="331" spans="1:8" ht="32.25" thickBot="1" x14ac:dyDescent="0.3">
      <c r="A331" s="34"/>
      <c r="B331" s="37"/>
      <c r="C331" s="60"/>
      <c r="D331" s="60"/>
      <c r="E331" s="60"/>
      <c r="F331" s="60"/>
      <c r="G331" s="8" t="s">
        <v>568</v>
      </c>
      <c r="H331" s="14">
        <v>1</v>
      </c>
    </row>
    <row r="332" spans="1:8" x14ac:dyDescent="0.25">
      <c r="A332" s="34"/>
      <c r="B332" s="37"/>
      <c r="C332" s="60"/>
      <c r="D332" s="60"/>
      <c r="E332" s="60"/>
      <c r="F332" s="60"/>
      <c r="G332" s="39" t="s">
        <v>700</v>
      </c>
      <c r="H332" s="40"/>
    </row>
    <row r="333" spans="1:8" ht="31.5" x14ac:dyDescent="0.25">
      <c r="A333" s="34"/>
      <c r="B333" s="37"/>
      <c r="C333" s="60"/>
      <c r="D333" s="60"/>
      <c r="E333" s="60"/>
      <c r="F333" s="60"/>
      <c r="G333" s="8" t="s">
        <v>699</v>
      </c>
      <c r="H333" s="14">
        <v>5</v>
      </c>
    </row>
    <row r="334" spans="1:8" ht="16.5" thickBot="1" x14ac:dyDescent="0.3">
      <c r="A334" s="34"/>
      <c r="B334" s="37"/>
      <c r="C334" s="60"/>
      <c r="D334" s="60"/>
      <c r="E334" s="60"/>
      <c r="F334" s="60"/>
      <c r="G334" s="8" t="s">
        <v>698</v>
      </c>
      <c r="H334" s="14">
        <v>4</v>
      </c>
    </row>
    <row r="335" spans="1:8" x14ac:dyDescent="0.25">
      <c r="A335" s="34"/>
      <c r="B335" s="37"/>
      <c r="C335" s="60"/>
      <c r="D335" s="60"/>
      <c r="E335" s="60"/>
      <c r="F335" s="60"/>
      <c r="G335" s="39" t="s">
        <v>359</v>
      </c>
      <c r="H335" s="40"/>
    </row>
    <row r="336" spans="1:8" x14ac:dyDescent="0.25">
      <c r="A336" s="34"/>
      <c r="B336" s="37"/>
      <c r="C336" s="60"/>
      <c r="D336" s="60"/>
      <c r="E336" s="60"/>
      <c r="F336" s="60"/>
      <c r="G336" s="8" t="s">
        <v>358</v>
      </c>
      <c r="H336" s="14">
        <v>2</v>
      </c>
    </row>
    <row r="337" spans="1:8" x14ac:dyDescent="0.25">
      <c r="A337" s="34"/>
      <c r="B337" s="37"/>
      <c r="C337" s="60"/>
      <c r="D337" s="60"/>
      <c r="E337" s="60"/>
      <c r="F337" s="60"/>
      <c r="G337" s="8" t="s">
        <v>357</v>
      </c>
      <c r="H337" s="14">
        <v>2</v>
      </c>
    </row>
    <row r="338" spans="1:8" x14ac:dyDescent="0.25">
      <c r="A338" s="34"/>
      <c r="B338" s="37"/>
      <c r="C338" s="60"/>
      <c r="D338" s="60"/>
      <c r="E338" s="60"/>
      <c r="F338" s="60"/>
      <c r="G338" s="8" t="s">
        <v>356</v>
      </c>
      <c r="H338" s="14">
        <v>2</v>
      </c>
    </row>
    <row r="339" spans="1:8" ht="32.25" thickBot="1" x14ac:dyDescent="0.3">
      <c r="A339" s="34"/>
      <c r="B339" s="37"/>
      <c r="C339" s="60"/>
      <c r="D339" s="60"/>
      <c r="E339" s="60"/>
      <c r="F339" s="60"/>
      <c r="G339" s="8" t="s">
        <v>697</v>
      </c>
      <c r="H339" s="14">
        <v>6</v>
      </c>
    </row>
    <row r="340" spans="1:8" x14ac:dyDescent="0.25">
      <c r="A340" s="34"/>
      <c r="B340" s="37"/>
      <c r="C340" s="60"/>
      <c r="D340" s="60"/>
      <c r="E340" s="60"/>
      <c r="F340" s="60"/>
      <c r="G340" s="39" t="s">
        <v>355</v>
      </c>
      <c r="H340" s="40"/>
    </row>
    <row r="341" spans="1:8" ht="16.5" thickBot="1" x14ac:dyDescent="0.3">
      <c r="A341" s="34"/>
      <c r="B341" s="37"/>
      <c r="C341" s="60"/>
      <c r="D341" s="60"/>
      <c r="E341" s="60"/>
      <c r="F341" s="60"/>
      <c r="G341" s="8" t="s">
        <v>391</v>
      </c>
      <c r="H341" s="14">
        <v>1</v>
      </c>
    </row>
    <row r="342" spans="1:8" x14ac:dyDescent="0.25">
      <c r="A342" s="34"/>
      <c r="B342" s="37"/>
      <c r="C342" s="60"/>
      <c r="D342" s="60"/>
      <c r="E342" s="60"/>
      <c r="F342" s="60"/>
      <c r="G342" s="39" t="s">
        <v>336</v>
      </c>
      <c r="H342" s="40"/>
    </row>
    <row r="343" spans="1:8" ht="32.25" thickBot="1" x14ac:dyDescent="0.3">
      <c r="A343" s="34"/>
      <c r="B343" s="37"/>
      <c r="C343" s="60"/>
      <c r="D343" s="60"/>
      <c r="E343" s="60"/>
      <c r="F343" s="60"/>
      <c r="G343" s="8" t="s">
        <v>344</v>
      </c>
      <c r="H343" s="14">
        <v>1</v>
      </c>
    </row>
    <row r="344" spans="1:8" x14ac:dyDescent="0.25">
      <c r="A344" s="34"/>
      <c r="B344" s="37"/>
      <c r="C344" s="60"/>
      <c r="D344" s="60"/>
      <c r="E344" s="60"/>
      <c r="F344" s="60"/>
      <c r="G344" s="39" t="s">
        <v>352</v>
      </c>
      <c r="H344" s="40"/>
    </row>
    <row r="345" spans="1:8" ht="31.5" x14ac:dyDescent="0.25">
      <c r="A345" s="34"/>
      <c r="B345" s="37"/>
      <c r="C345" s="60"/>
      <c r="D345" s="60"/>
      <c r="E345" s="60"/>
      <c r="F345" s="60"/>
      <c r="G345" s="8" t="s">
        <v>351</v>
      </c>
      <c r="H345" s="14">
        <v>10</v>
      </c>
    </row>
    <row r="346" spans="1:8" ht="31.5" x14ac:dyDescent="0.25">
      <c r="A346" s="34"/>
      <c r="B346" s="37"/>
      <c r="C346" s="60"/>
      <c r="D346" s="60"/>
      <c r="E346" s="60"/>
      <c r="F346" s="60"/>
      <c r="G346" s="8" t="s">
        <v>350</v>
      </c>
      <c r="H346" s="14">
        <v>10</v>
      </c>
    </row>
    <row r="347" spans="1:8" x14ac:dyDescent="0.25">
      <c r="A347" s="34"/>
      <c r="B347" s="37"/>
      <c r="C347" s="60"/>
      <c r="D347" s="60"/>
      <c r="E347" s="60"/>
      <c r="F347" s="60"/>
      <c r="G347" s="8" t="s">
        <v>146</v>
      </c>
      <c r="H347" s="14">
        <v>12</v>
      </c>
    </row>
    <row r="348" spans="1:8" ht="16.5" thickBot="1" x14ac:dyDescent="0.3">
      <c r="A348" s="34"/>
      <c r="B348" s="37"/>
      <c r="C348" s="61"/>
      <c r="D348" s="61"/>
      <c r="E348" s="61"/>
      <c r="F348" s="61"/>
      <c r="G348" s="41" t="s">
        <v>8</v>
      </c>
      <c r="H348" s="43">
        <f>SUM(H331:H331,H333:H334,H336:H339,H341:H341,H343:H343,H345:H347)</f>
        <v>56</v>
      </c>
    </row>
    <row r="349" spans="1:8" ht="150" customHeight="1" thickBot="1" x14ac:dyDescent="0.3">
      <c r="A349" s="35"/>
      <c r="B349" s="38"/>
      <c r="C349" s="67" t="s">
        <v>696</v>
      </c>
      <c r="D349" s="67"/>
      <c r="E349" s="67"/>
      <c r="F349" s="68"/>
      <c r="G349" s="42"/>
      <c r="H349" s="44"/>
    </row>
    <row r="350" spans="1:8" x14ac:dyDescent="0.25">
      <c r="A350" s="33">
        <v>19</v>
      </c>
      <c r="B350" s="36" t="s">
        <v>559</v>
      </c>
      <c r="C350" s="59" t="s">
        <v>695</v>
      </c>
      <c r="D350" s="59" t="s">
        <v>694</v>
      </c>
      <c r="E350" s="59" t="s">
        <v>693</v>
      </c>
      <c r="F350" s="59" t="s">
        <v>692</v>
      </c>
      <c r="G350" s="39" t="s">
        <v>502</v>
      </c>
      <c r="H350" s="40"/>
    </row>
    <row r="351" spans="1:8" ht="48" thickBot="1" x14ac:dyDescent="0.3">
      <c r="A351" s="34"/>
      <c r="B351" s="37"/>
      <c r="C351" s="60"/>
      <c r="D351" s="60"/>
      <c r="E351" s="60"/>
      <c r="F351" s="60"/>
      <c r="G351" s="8" t="s">
        <v>501</v>
      </c>
      <c r="H351" s="14">
        <v>1</v>
      </c>
    </row>
    <row r="352" spans="1:8" x14ac:dyDescent="0.25">
      <c r="A352" s="34"/>
      <c r="B352" s="37"/>
      <c r="C352" s="60"/>
      <c r="D352" s="60"/>
      <c r="E352" s="60"/>
      <c r="F352" s="60"/>
      <c r="G352" s="39" t="s">
        <v>336</v>
      </c>
      <c r="H352" s="40"/>
    </row>
    <row r="353" spans="1:8" ht="31.5" x14ac:dyDescent="0.25">
      <c r="A353" s="34"/>
      <c r="B353" s="37"/>
      <c r="C353" s="60"/>
      <c r="D353" s="60"/>
      <c r="E353" s="60"/>
      <c r="F353" s="60"/>
      <c r="G353" s="8" t="s">
        <v>344</v>
      </c>
      <c r="H353" s="14">
        <v>1</v>
      </c>
    </row>
    <row r="354" spans="1:8" ht="118.5" customHeight="1" thickBot="1" x14ac:dyDescent="0.3">
      <c r="A354" s="34"/>
      <c r="B354" s="37"/>
      <c r="C354" s="61"/>
      <c r="D354" s="61"/>
      <c r="E354" s="61"/>
      <c r="F354" s="61"/>
      <c r="G354" s="41" t="s">
        <v>8</v>
      </c>
      <c r="H354" s="43">
        <f>SUM(H351:H351,H353:H353)</f>
        <v>2</v>
      </c>
    </row>
    <row r="355" spans="1:8" ht="101.25" customHeight="1" thickBot="1" x14ac:dyDescent="0.3">
      <c r="A355" s="35"/>
      <c r="B355" s="38"/>
      <c r="C355" s="67" t="s">
        <v>691</v>
      </c>
      <c r="D355" s="67"/>
      <c r="E355" s="67"/>
      <c r="F355" s="68"/>
      <c r="G355" s="42"/>
      <c r="H355" s="44"/>
    </row>
    <row r="356" spans="1:8" x14ac:dyDescent="0.25">
      <c r="A356" s="33">
        <v>20</v>
      </c>
      <c r="B356" s="36" t="s">
        <v>279</v>
      </c>
      <c r="C356" s="59" t="s">
        <v>690</v>
      </c>
      <c r="D356" s="59" t="s">
        <v>689</v>
      </c>
      <c r="E356" s="59" t="s">
        <v>688</v>
      </c>
      <c r="F356" s="59" t="s">
        <v>687</v>
      </c>
      <c r="G356" s="39" t="s">
        <v>393</v>
      </c>
      <c r="H356" s="40"/>
    </row>
    <row r="357" spans="1:8" ht="31.5" x14ac:dyDescent="0.25">
      <c r="A357" s="34"/>
      <c r="B357" s="37"/>
      <c r="C357" s="60"/>
      <c r="D357" s="60"/>
      <c r="E357" s="60"/>
      <c r="F357" s="60"/>
      <c r="G357" s="8" t="s">
        <v>686</v>
      </c>
      <c r="H357" s="14">
        <v>2</v>
      </c>
    </row>
    <row r="358" spans="1:8" x14ac:dyDescent="0.25">
      <c r="A358" s="34"/>
      <c r="B358" s="37"/>
      <c r="C358" s="60"/>
      <c r="D358" s="60"/>
      <c r="E358" s="60"/>
      <c r="F358" s="60"/>
      <c r="G358" s="8" t="s">
        <v>685</v>
      </c>
      <c r="H358" s="14">
        <v>2</v>
      </c>
    </row>
    <row r="359" spans="1:8" ht="31.5" x14ac:dyDescent="0.25">
      <c r="A359" s="34"/>
      <c r="B359" s="37"/>
      <c r="C359" s="60"/>
      <c r="D359" s="60"/>
      <c r="E359" s="60"/>
      <c r="F359" s="60"/>
      <c r="G359" s="8" t="s">
        <v>657</v>
      </c>
      <c r="H359" s="14">
        <v>2</v>
      </c>
    </row>
    <row r="360" spans="1:8" ht="31.5" x14ac:dyDescent="0.25">
      <c r="A360" s="34"/>
      <c r="B360" s="37"/>
      <c r="C360" s="60"/>
      <c r="D360" s="60"/>
      <c r="E360" s="60"/>
      <c r="F360" s="60"/>
      <c r="G360" s="8" t="s">
        <v>636</v>
      </c>
      <c r="H360" s="14">
        <v>2</v>
      </c>
    </row>
    <row r="361" spans="1:8" ht="31.5" x14ac:dyDescent="0.25">
      <c r="A361" s="34"/>
      <c r="B361" s="37"/>
      <c r="C361" s="60"/>
      <c r="D361" s="60"/>
      <c r="E361" s="60"/>
      <c r="F361" s="60"/>
      <c r="G361" s="8" t="s">
        <v>451</v>
      </c>
      <c r="H361" s="14">
        <v>1</v>
      </c>
    </row>
    <row r="362" spans="1:8" ht="16.5" thickBot="1" x14ac:dyDescent="0.3">
      <c r="A362" s="34"/>
      <c r="B362" s="37"/>
      <c r="C362" s="60"/>
      <c r="D362" s="60"/>
      <c r="E362" s="60"/>
      <c r="F362" s="60"/>
      <c r="G362" s="8" t="s">
        <v>684</v>
      </c>
      <c r="H362" s="14">
        <v>7</v>
      </c>
    </row>
    <row r="363" spans="1:8" x14ac:dyDescent="0.25">
      <c r="A363" s="34"/>
      <c r="B363" s="37"/>
      <c r="C363" s="60"/>
      <c r="D363" s="60"/>
      <c r="E363" s="60"/>
      <c r="F363" s="60"/>
      <c r="G363" s="39" t="s">
        <v>502</v>
      </c>
      <c r="H363" s="40"/>
    </row>
    <row r="364" spans="1:8" ht="48" thickBot="1" x14ac:dyDescent="0.3">
      <c r="A364" s="34"/>
      <c r="B364" s="37"/>
      <c r="C364" s="60"/>
      <c r="D364" s="60"/>
      <c r="E364" s="60"/>
      <c r="F364" s="60"/>
      <c r="G364" s="13" t="s">
        <v>537</v>
      </c>
      <c r="H364" s="16">
        <v>3</v>
      </c>
    </row>
    <row r="365" spans="1:8" x14ac:dyDescent="0.25">
      <c r="A365" s="34"/>
      <c r="B365" s="37"/>
      <c r="C365" s="60"/>
      <c r="D365" s="60"/>
      <c r="E365" s="60"/>
      <c r="F365" s="60"/>
      <c r="G365" s="39" t="s">
        <v>413</v>
      </c>
      <c r="H365" s="40"/>
    </row>
    <row r="366" spans="1:8" ht="16.5" thickBot="1" x14ac:dyDescent="0.3">
      <c r="A366" s="34"/>
      <c r="B366" s="37"/>
      <c r="C366" s="60"/>
      <c r="D366" s="60"/>
      <c r="E366" s="60"/>
      <c r="F366" s="60"/>
      <c r="G366" s="8" t="s">
        <v>412</v>
      </c>
      <c r="H366" s="16">
        <v>3</v>
      </c>
    </row>
    <row r="367" spans="1:8" x14ac:dyDescent="0.25">
      <c r="A367" s="34"/>
      <c r="B367" s="37"/>
      <c r="C367" s="60"/>
      <c r="D367" s="60"/>
      <c r="E367" s="60"/>
      <c r="F367" s="60"/>
      <c r="G367" s="39" t="s">
        <v>298</v>
      </c>
      <c r="H367" s="40"/>
    </row>
    <row r="368" spans="1:8" ht="63" x14ac:dyDescent="0.25">
      <c r="A368" s="34"/>
      <c r="B368" s="37"/>
      <c r="C368" s="60"/>
      <c r="D368" s="60"/>
      <c r="E368" s="60"/>
      <c r="F368" s="60"/>
      <c r="G368" s="8" t="s">
        <v>462</v>
      </c>
      <c r="H368" s="14">
        <v>2</v>
      </c>
    </row>
    <row r="369" spans="1:8" ht="31.5" x14ac:dyDescent="0.25">
      <c r="A369" s="34"/>
      <c r="B369" s="37"/>
      <c r="C369" s="60"/>
      <c r="D369" s="60"/>
      <c r="E369" s="60"/>
      <c r="F369" s="60"/>
      <c r="G369" s="8" t="s">
        <v>423</v>
      </c>
      <c r="H369" s="16">
        <v>5</v>
      </c>
    </row>
    <row r="370" spans="1:8" ht="32.25" thickBot="1" x14ac:dyDescent="0.3">
      <c r="A370" s="34"/>
      <c r="B370" s="37"/>
      <c r="C370" s="60"/>
      <c r="D370" s="60"/>
      <c r="E370" s="60"/>
      <c r="F370" s="60"/>
      <c r="G370" s="8" t="s">
        <v>683</v>
      </c>
      <c r="H370" s="16">
        <v>7</v>
      </c>
    </row>
    <row r="371" spans="1:8" ht="15.75" customHeight="1" x14ac:dyDescent="0.25">
      <c r="A371" s="34"/>
      <c r="B371" s="37"/>
      <c r="C371" s="60"/>
      <c r="D371" s="60"/>
      <c r="E371" s="60"/>
      <c r="F371" s="60"/>
      <c r="G371" s="39" t="s">
        <v>307</v>
      </c>
      <c r="H371" s="40"/>
    </row>
    <row r="372" spans="1:8" ht="66" customHeight="1" x14ac:dyDescent="0.25">
      <c r="A372" s="34"/>
      <c r="B372" s="37"/>
      <c r="C372" s="60"/>
      <c r="D372" s="60"/>
      <c r="E372" s="60"/>
      <c r="F372" s="60"/>
      <c r="G372" s="8" t="s">
        <v>682</v>
      </c>
      <c r="H372" s="16">
        <v>7</v>
      </c>
    </row>
    <row r="373" spans="1:8" ht="15.75" customHeight="1" thickBot="1" x14ac:dyDescent="0.3">
      <c r="A373" s="34"/>
      <c r="B373" s="37"/>
      <c r="C373" s="60"/>
      <c r="D373" s="60"/>
      <c r="E373" s="60"/>
      <c r="F373" s="60"/>
      <c r="G373" s="8" t="s">
        <v>568</v>
      </c>
      <c r="H373" s="16">
        <v>1</v>
      </c>
    </row>
    <row r="374" spans="1:8" ht="15.75" customHeight="1" x14ac:dyDescent="0.25">
      <c r="A374" s="34"/>
      <c r="B374" s="37"/>
      <c r="C374" s="60"/>
      <c r="D374" s="60"/>
      <c r="E374" s="60"/>
      <c r="F374" s="60"/>
      <c r="G374" s="39" t="s">
        <v>518</v>
      </c>
      <c r="H374" s="40"/>
    </row>
    <row r="375" spans="1:8" ht="31.5" customHeight="1" x14ac:dyDescent="0.25">
      <c r="A375" s="34"/>
      <c r="B375" s="37"/>
      <c r="C375" s="60"/>
      <c r="D375" s="60"/>
      <c r="E375" s="60"/>
      <c r="F375" s="60"/>
      <c r="G375" s="8" t="s">
        <v>517</v>
      </c>
      <c r="H375" s="16">
        <v>2</v>
      </c>
    </row>
    <row r="376" spans="1:8" ht="31.5" customHeight="1" thickBot="1" x14ac:dyDescent="0.3">
      <c r="A376" s="34"/>
      <c r="B376" s="37"/>
      <c r="C376" s="60"/>
      <c r="D376" s="60"/>
      <c r="E376" s="60"/>
      <c r="F376" s="60"/>
      <c r="G376" s="8" t="s">
        <v>516</v>
      </c>
      <c r="H376" s="16">
        <v>2</v>
      </c>
    </row>
    <row r="377" spans="1:8" ht="15.75" customHeight="1" x14ac:dyDescent="0.25">
      <c r="A377" s="34"/>
      <c r="B377" s="37"/>
      <c r="C377" s="60"/>
      <c r="D377" s="60"/>
      <c r="E377" s="60"/>
      <c r="F377" s="60"/>
      <c r="G377" s="39" t="s">
        <v>566</v>
      </c>
      <c r="H377" s="40"/>
    </row>
    <row r="378" spans="1:8" ht="15.75" customHeight="1" thickBot="1" x14ac:dyDescent="0.3">
      <c r="A378" s="34"/>
      <c r="B378" s="37"/>
      <c r="C378" s="60"/>
      <c r="D378" s="60"/>
      <c r="E378" s="60"/>
      <c r="F378" s="60"/>
      <c r="G378" s="8" t="s">
        <v>681</v>
      </c>
      <c r="H378" s="16">
        <v>2</v>
      </c>
    </row>
    <row r="379" spans="1:8" ht="15.75" customHeight="1" x14ac:dyDescent="0.25">
      <c r="A379" s="34"/>
      <c r="B379" s="37"/>
      <c r="C379" s="60"/>
      <c r="D379" s="60"/>
      <c r="E379" s="60"/>
      <c r="F379" s="60"/>
      <c r="G379" s="39" t="s">
        <v>612</v>
      </c>
      <c r="H379" s="40"/>
    </row>
    <row r="380" spans="1:8" ht="31.5" customHeight="1" x14ac:dyDescent="0.25">
      <c r="A380" s="34"/>
      <c r="B380" s="37"/>
      <c r="C380" s="60"/>
      <c r="D380" s="60"/>
      <c r="E380" s="60"/>
      <c r="F380" s="60"/>
      <c r="G380" s="8" t="s">
        <v>611</v>
      </c>
      <c r="H380" s="16">
        <v>8</v>
      </c>
    </row>
    <row r="381" spans="1:8" ht="15.75" customHeight="1" x14ac:dyDescent="0.25">
      <c r="A381" s="34"/>
      <c r="B381" s="37"/>
      <c r="C381" s="60"/>
      <c r="D381" s="60"/>
      <c r="E381" s="60"/>
      <c r="F381" s="60"/>
      <c r="G381" s="8" t="s">
        <v>610</v>
      </c>
      <c r="H381" s="16">
        <v>5</v>
      </c>
    </row>
    <row r="382" spans="1:8" ht="15.75" customHeight="1" x14ac:dyDescent="0.25">
      <c r="A382" s="34"/>
      <c r="B382" s="37"/>
      <c r="C382" s="60"/>
      <c r="D382" s="60"/>
      <c r="E382" s="60"/>
      <c r="F382" s="60"/>
      <c r="G382" s="8" t="s">
        <v>609</v>
      </c>
      <c r="H382" s="16">
        <v>5</v>
      </c>
    </row>
    <row r="383" spans="1:8" ht="15.75" customHeight="1" x14ac:dyDescent="0.25">
      <c r="A383" s="34"/>
      <c r="B383" s="37"/>
      <c r="C383" s="60"/>
      <c r="D383" s="60"/>
      <c r="E383" s="60"/>
      <c r="F383" s="60"/>
      <c r="G383" s="8" t="s">
        <v>608</v>
      </c>
      <c r="H383" s="16">
        <v>8</v>
      </c>
    </row>
    <row r="384" spans="1:8" ht="31.5" customHeight="1" x14ac:dyDescent="0.25">
      <c r="A384" s="34"/>
      <c r="B384" s="37"/>
      <c r="C384" s="60"/>
      <c r="D384" s="60"/>
      <c r="E384" s="60"/>
      <c r="F384" s="60"/>
      <c r="G384" s="8" t="s">
        <v>607</v>
      </c>
      <c r="H384" s="16">
        <v>5</v>
      </c>
    </row>
    <row r="385" spans="1:8" ht="15.75" customHeight="1" x14ac:dyDescent="0.25">
      <c r="A385" s="34"/>
      <c r="B385" s="37"/>
      <c r="C385" s="60"/>
      <c r="D385" s="60"/>
      <c r="E385" s="60"/>
      <c r="F385" s="60"/>
      <c r="G385" s="8" t="s">
        <v>606</v>
      </c>
      <c r="H385" s="16">
        <v>5</v>
      </c>
    </row>
    <row r="386" spans="1:8" ht="15.75" customHeight="1" x14ac:dyDescent="0.25">
      <c r="A386" s="34"/>
      <c r="B386" s="37"/>
      <c r="C386" s="60"/>
      <c r="D386" s="60"/>
      <c r="E386" s="60"/>
      <c r="F386" s="60"/>
      <c r="G386" s="8" t="s">
        <v>605</v>
      </c>
      <c r="H386" s="16">
        <v>5</v>
      </c>
    </row>
    <row r="387" spans="1:8" ht="15.75" customHeight="1" thickBot="1" x14ac:dyDescent="0.3">
      <c r="A387" s="34"/>
      <c r="B387" s="37"/>
      <c r="C387" s="60"/>
      <c r="D387" s="60"/>
      <c r="E387" s="60"/>
      <c r="F387" s="60"/>
      <c r="G387" s="8" t="s">
        <v>604</v>
      </c>
      <c r="H387" s="16">
        <v>28</v>
      </c>
    </row>
    <row r="388" spans="1:8" ht="15.75" customHeight="1" x14ac:dyDescent="0.25">
      <c r="A388" s="34"/>
      <c r="B388" s="37"/>
      <c r="C388" s="60"/>
      <c r="D388" s="60"/>
      <c r="E388" s="60"/>
      <c r="F388" s="60"/>
      <c r="G388" s="39" t="s">
        <v>336</v>
      </c>
      <c r="H388" s="40"/>
    </row>
    <row r="389" spans="1:8" ht="15.75" customHeight="1" x14ac:dyDescent="0.25">
      <c r="A389" s="34"/>
      <c r="B389" s="37"/>
      <c r="C389" s="60"/>
      <c r="D389" s="60"/>
      <c r="E389" s="60"/>
      <c r="F389" s="60"/>
      <c r="G389" s="8" t="s">
        <v>344</v>
      </c>
      <c r="H389" s="16">
        <v>4</v>
      </c>
    </row>
    <row r="390" spans="1:8" ht="15.75" customHeight="1" x14ac:dyDescent="0.25">
      <c r="A390" s="34"/>
      <c r="B390" s="37"/>
      <c r="C390" s="60"/>
      <c r="D390" s="60"/>
      <c r="E390" s="60"/>
      <c r="F390" s="60"/>
      <c r="G390" s="8" t="s">
        <v>421</v>
      </c>
      <c r="H390" s="16">
        <v>8</v>
      </c>
    </row>
    <row r="391" spans="1:8" ht="31.5" customHeight="1" x14ac:dyDescent="0.25">
      <c r="A391" s="34"/>
      <c r="B391" s="37"/>
      <c r="C391" s="60"/>
      <c r="D391" s="60"/>
      <c r="E391" s="60"/>
      <c r="F391" s="60"/>
      <c r="G391" s="8" t="s">
        <v>335</v>
      </c>
      <c r="H391" s="16">
        <v>6</v>
      </c>
    </row>
    <row r="392" spans="1:8" ht="15.75" customHeight="1" thickBot="1" x14ac:dyDescent="0.3">
      <c r="A392" s="34"/>
      <c r="B392" s="37"/>
      <c r="C392" s="60"/>
      <c r="D392" s="60"/>
      <c r="E392" s="60"/>
      <c r="F392" s="60"/>
      <c r="G392" s="8" t="s">
        <v>334</v>
      </c>
      <c r="H392" s="16">
        <v>21</v>
      </c>
    </row>
    <row r="393" spans="1:8" ht="15.75" customHeight="1" x14ac:dyDescent="0.25">
      <c r="A393" s="34"/>
      <c r="B393" s="37"/>
      <c r="C393" s="60"/>
      <c r="D393" s="60"/>
      <c r="E393" s="60"/>
      <c r="F393" s="60"/>
      <c r="G393" s="39" t="s">
        <v>603</v>
      </c>
      <c r="H393" s="40"/>
    </row>
    <row r="394" spans="1:8" ht="31.5" customHeight="1" x14ac:dyDescent="0.25">
      <c r="A394" s="34"/>
      <c r="B394" s="37"/>
      <c r="C394" s="60"/>
      <c r="D394" s="60"/>
      <c r="E394" s="60"/>
      <c r="F394" s="60"/>
      <c r="G394" s="8" t="s">
        <v>602</v>
      </c>
      <c r="H394" s="16">
        <v>2</v>
      </c>
    </row>
    <row r="395" spans="1:8" ht="15.75" customHeight="1" x14ac:dyDescent="0.25">
      <c r="A395" s="34"/>
      <c r="B395" s="37"/>
      <c r="C395" s="60"/>
      <c r="D395" s="60"/>
      <c r="E395" s="60"/>
      <c r="F395" s="60"/>
      <c r="G395" s="8" t="s">
        <v>601</v>
      </c>
      <c r="H395" s="16">
        <v>2</v>
      </c>
    </row>
    <row r="396" spans="1:8" ht="15.75" customHeight="1" x14ac:dyDescent="0.25">
      <c r="A396" s="34"/>
      <c r="B396" s="37"/>
      <c r="C396" s="60"/>
      <c r="D396" s="60"/>
      <c r="E396" s="60"/>
      <c r="F396" s="60"/>
      <c r="G396" s="8" t="s">
        <v>600</v>
      </c>
      <c r="H396" s="16">
        <v>2</v>
      </c>
    </row>
    <row r="397" spans="1:8" ht="47.25" customHeight="1" x14ac:dyDescent="0.25">
      <c r="A397" s="34"/>
      <c r="B397" s="37"/>
      <c r="C397" s="60"/>
      <c r="D397" s="60"/>
      <c r="E397" s="60"/>
      <c r="F397" s="60"/>
      <c r="G397" s="8" t="s">
        <v>599</v>
      </c>
      <c r="H397" s="16">
        <v>2</v>
      </c>
    </row>
    <row r="398" spans="1:8" ht="47.25" customHeight="1" x14ac:dyDescent="0.25">
      <c r="A398" s="34"/>
      <c r="B398" s="37"/>
      <c r="C398" s="60"/>
      <c r="D398" s="60"/>
      <c r="E398" s="60"/>
      <c r="F398" s="60"/>
      <c r="G398" s="8" t="s">
        <v>598</v>
      </c>
      <c r="H398" s="16">
        <v>2</v>
      </c>
    </row>
    <row r="399" spans="1:8" ht="15.75" customHeight="1" x14ac:dyDescent="0.25">
      <c r="A399" s="34"/>
      <c r="B399" s="37"/>
      <c r="C399" s="60"/>
      <c r="D399" s="60"/>
      <c r="E399" s="60"/>
      <c r="F399" s="60"/>
      <c r="G399" s="8" t="s">
        <v>597</v>
      </c>
      <c r="H399" s="16">
        <v>2</v>
      </c>
    </row>
    <row r="400" spans="1:8" ht="15.75" customHeight="1" x14ac:dyDescent="0.25">
      <c r="A400" s="34"/>
      <c r="B400" s="37"/>
      <c r="C400" s="60"/>
      <c r="D400" s="60"/>
      <c r="E400" s="60"/>
      <c r="F400" s="60"/>
      <c r="G400" s="8" t="s">
        <v>596</v>
      </c>
      <c r="H400" s="16">
        <v>2</v>
      </c>
    </row>
    <row r="401" spans="1:8" ht="15.75" customHeight="1" x14ac:dyDescent="0.25">
      <c r="A401" s="34"/>
      <c r="B401" s="37"/>
      <c r="C401" s="60"/>
      <c r="D401" s="60"/>
      <c r="E401" s="60"/>
      <c r="F401" s="60"/>
      <c r="G401" s="8" t="s">
        <v>595</v>
      </c>
      <c r="H401" s="16">
        <v>2</v>
      </c>
    </row>
    <row r="402" spans="1:8" ht="15.75" customHeight="1" x14ac:dyDescent="0.25">
      <c r="A402" s="34"/>
      <c r="B402" s="37"/>
      <c r="C402" s="60"/>
      <c r="D402" s="60"/>
      <c r="E402" s="60"/>
      <c r="F402" s="60"/>
      <c r="G402" s="8" t="s">
        <v>594</v>
      </c>
      <c r="H402" s="16">
        <v>15</v>
      </c>
    </row>
    <row r="403" spans="1:8" ht="16.5" customHeight="1" thickBot="1" x14ac:dyDescent="0.3">
      <c r="A403" s="34"/>
      <c r="B403" s="37"/>
      <c r="C403" s="61"/>
      <c r="D403" s="61"/>
      <c r="E403" s="61"/>
      <c r="F403" s="61"/>
      <c r="G403" s="41" t="s">
        <v>8</v>
      </c>
      <c r="H403" s="43">
        <f>SUM(H357:H361,H362,H364:H364,H366:H366,H368:H370,H372:H373,H375:H376,H378:H378,H380:H387,H389:H392,H394:H402)</f>
        <v>189</v>
      </c>
    </row>
    <row r="404" spans="1:8" ht="150" customHeight="1" thickBot="1" x14ac:dyDescent="0.3">
      <c r="A404" s="35"/>
      <c r="B404" s="38"/>
      <c r="C404" s="67" t="s">
        <v>680</v>
      </c>
      <c r="D404" s="67"/>
      <c r="E404" s="67"/>
      <c r="F404" s="68"/>
      <c r="G404" s="42"/>
      <c r="H404" s="44"/>
    </row>
    <row r="405" spans="1:8" ht="15.75" customHeight="1" x14ac:dyDescent="0.25">
      <c r="A405" s="33">
        <v>21</v>
      </c>
      <c r="B405" s="36" t="s">
        <v>507</v>
      </c>
      <c r="C405" s="59" t="s">
        <v>679</v>
      </c>
      <c r="D405" s="59" t="s">
        <v>678</v>
      </c>
      <c r="E405" s="59" t="s">
        <v>677</v>
      </c>
      <c r="F405" s="59" t="s">
        <v>676</v>
      </c>
      <c r="G405" s="39" t="s">
        <v>502</v>
      </c>
      <c r="H405" s="40"/>
    </row>
    <row r="406" spans="1:8" ht="31.5" customHeight="1" x14ac:dyDescent="0.25">
      <c r="A406" s="34"/>
      <c r="B406" s="37"/>
      <c r="C406" s="60"/>
      <c r="D406" s="60"/>
      <c r="E406" s="60"/>
      <c r="F406" s="60"/>
      <c r="G406" s="8" t="s">
        <v>675</v>
      </c>
      <c r="H406" s="16">
        <v>7</v>
      </c>
    </row>
    <row r="407" spans="1:8" ht="99.75" customHeight="1" x14ac:dyDescent="0.25">
      <c r="A407" s="34"/>
      <c r="B407" s="37"/>
      <c r="C407" s="60"/>
      <c r="D407" s="60"/>
      <c r="E407" s="60"/>
      <c r="F407" s="60"/>
      <c r="G407" s="8" t="s">
        <v>674</v>
      </c>
      <c r="H407" s="16">
        <v>7</v>
      </c>
    </row>
    <row r="408" spans="1:8" ht="47.25" customHeight="1" x14ac:dyDescent="0.25">
      <c r="A408" s="34"/>
      <c r="B408" s="37"/>
      <c r="C408" s="60"/>
      <c r="D408" s="60"/>
      <c r="E408" s="60"/>
      <c r="F408" s="60"/>
      <c r="G408" s="8" t="s">
        <v>673</v>
      </c>
      <c r="H408" s="16">
        <v>7</v>
      </c>
    </row>
    <row r="409" spans="1:8" ht="47.25" customHeight="1" x14ac:dyDescent="0.25">
      <c r="A409" s="34"/>
      <c r="B409" s="37"/>
      <c r="C409" s="60"/>
      <c r="D409" s="60"/>
      <c r="E409" s="60"/>
      <c r="F409" s="60"/>
      <c r="G409" s="8" t="s">
        <v>672</v>
      </c>
      <c r="H409" s="16">
        <v>7</v>
      </c>
    </row>
    <row r="410" spans="1:8" ht="31.5" customHeight="1" thickBot="1" x14ac:dyDescent="0.3">
      <c r="A410" s="34"/>
      <c r="B410" s="37"/>
      <c r="C410" s="60"/>
      <c r="D410" s="60"/>
      <c r="E410" s="60"/>
      <c r="F410" s="60"/>
      <c r="G410" s="8" t="s">
        <v>671</v>
      </c>
      <c r="H410" s="16">
        <v>21</v>
      </c>
    </row>
    <row r="411" spans="1:8" ht="15.75" customHeight="1" x14ac:dyDescent="0.25">
      <c r="A411" s="34"/>
      <c r="B411" s="37"/>
      <c r="C411" s="60"/>
      <c r="D411" s="60"/>
      <c r="E411" s="60"/>
      <c r="F411" s="60"/>
      <c r="G411" s="39" t="s">
        <v>296</v>
      </c>
      <c r="H411" s="40"/>
    </row>
    <row r="412" spans="1:8" ht="47.25" customHeight="1" x14ac:dyDescent="0.25">
      <c r="A412" s="34"/>
      <c r="B412" s="37"/>
      <c r="C412" s="60"/>
      <c r="D412" s="60"/>
      <c r="E412" s="60"/>
      <c r="F412" s="60"/>
      <c r="G412" s="8" t="s">
        <v>670</v>
      </c>
      <c r="H412" s="16">
        <v>7</v>
      </c>
    </row>
    <row r="413" spans="1:8" ht="117" customHeight="1" x14ac:dyDescent="0.25">
      <c r="A413" s="34"/>
      <c r="B413" s="37"/>
      <c r="C413" s="60"/>
      <c r="D413" s="60"/>
      <c r="E413" s="60"/>
      <c r="F413" s="60"/>
      <c r="G413" s="8" t="s">
        <v>669</v>
      </c>
      <c r="H413" s="16">
        <v>7</v>
      </c>
    </row>
    <row r="414" spans="1:8" ht="31.5" customHeight="1" x14ac:dyDescent="0.25">
      <c r="A414" s="34"/>
      <c r="B414" s="37"/>
      <c r="C414" s="60"/>
      <c r="D414" s="60"/>
      <c r="E414" s="60"/>
      <c r="F414" s="60"/>
      <c r="G414" s="8" t="s">
        <v>668</v>
      </c>
      <c r="H414" s="16">
        <v>5</v>
      </c>
    </row>
    <row r="415" spans="1:8" ht="44.45" customHeight="1" x14ac:dyDescent="0.25">
      <c r="A415" s="34"/>
      <c r="B415" s="37"/>
      <c r="C415" s="60"/>
      <c r="D415" s="60"/>
      <c r="E415" s="60"/>
      <c r="F415" s="60"/>
      <c r="G415" s="8" t="s">
        <v>667</v>
      </c>
      <c r="H415" s="16">
        <v>14</v>
      </c>
    </row>
    <row r="416" spans="1:8" ht="47.25" x14ac:dyDescent="0.25">
      <c r="A416" s="34"/>
      <c r="B416" s="37"/>
      <c r="C416" s="60"/>
      <c r="D416" s="60"/>
      <c r="E416" s="60"/>
      <c r="F416" s="60"/>
      <c r="G416" s="8" t="s">
        <v>666</v>
      </c>
      <c r="H416" s="16">
        <v>21</v>
      </c>
    </row>
    <row r="417" spans="1:8" ht="16.5" customHeight="1" thickBot="1" x14ac:dyDescent="0.3">
      <c r="A417" s="34"/>
      <c r="B417" s="37"/>
      <c r="C417" s="61"/>
      <c r="D417" s="61"/>
      <c r="E417" s="61"/>
      <c r="F417" s="61"/>
      <c r="G417" s="41" t="s">
        <v>8</v>
      </c>
      <c r="H417" s="43">
        <f>SUM(H406:H410,H412:H416)</f>
        <v>103</v>
      </c>
    </row>
    <row r="418" spans="1:8" ht="150" customHeight="1" thickBot="1" x14ac:dyDescent="0.3">
      <c r="A418" s="35"/>
      <c r="B418" s="38"/>
      <c r="C418" s="67" t="s">
        <v>665</v>
      </c>
      <c r="D418" s="67"/>
      <c r="E418" s="67"/>
      <c r="F418" s="68"/>
      <c r="G418" s="42"/>
      <c r="H418" s="44"/>
    </row>
    <row r="419" spans="1:8" ht="15.75" customHeight="1" x14ac:dyDescent="0.25">
      <c r="A419" s="33">
        <v>22</v>
      </c>
      <c r="B419" s="36" t="s">
        <v>559</v>
      </c>
      <c r="C419" s="59" t="s">
        <v>664</v>
      </c>
      <c r="D419" s="59" t="s">
        <v>663</v>
      </c>
      <c r="E419" s="59" t="s">
        <v>650</v>
      </c>
      <c r="F419" s="59" t="s">
        <v>662</v>
      </c>
      <c r="G419" s="39" t="s">
        <v>393</v>
      </c>
      <c r="H419" s="40"/>
    </row>
    <row r="420" spans="1:8" ht="31.5" customHeight="1" x14ac:dyDescent="0.25">
      <c r="A420" s="34"/>
      <c r="B420" s="37"/>
      <c r="C420" s="60"/>
      <c r="D420" s="60"/>
      <c r="E420" s="60"/>
      <c r="F420" s="60"/>
      <c r="G420" s="8" t="s">
        <v>657</v>
      </c>
      <c r="H420" s="16">
        <v>1</v>
      </c>
    </row>
    <row r="421" spans="1:8" ht="31.5" customHeight="1" x14ac:dyDescent="0.25">
      <c r="A421" s="34"/>
      <c r="B421" s="37"/>
      <c r="C421" s="60"/>
      <c r="D421" s="60"/>
      <c r="E421" s="60"/>
      <c r="F421" s="60"/>
      <c r="G421" s="8" t="s">
        <v>636</v>
      </c>
      <c r="H421" s="16">
        <v>1</v>
      </c>
    </row>
    <row r="422" spans="1:8" ht="15.75" customHeight="1" thickBot="1" x14ac:dyDescent="0.3">
      <c r="A422" s="34"/>
      <c r="B422" s="37"/>
      <c r="C422" s="60"/>
      <c r="D422" s="60"/>
      <c r="E422" s="60"/>
      <c r="F422" s="60"/>
      <c r="G422" s="8" t="s">
        <v>451</v>
      </c>
      <c r="H422" s="16">
        <v>1</v>
      </c>
    </row>
    <row r="423" spans="1:8" ht="15.75" customHeight="1" x14ac:dyDescent="0.25">
      <c r="A423" s="34"/>
      <c r="B423" s="37"/>
      <c r="C423" s="60"/>
      <c r="D423" s="60"/>
      <c r="E423" s="60"/>
      <c r="F423" s="60"/>
      <c r="G423" s="39" t="s">
        <v>298</v>
      </c>
      <c r="H423" s="40"/>
    </row>
    <row r="424" spans="1:8" ht="51" customHeight="1" thickBot="1" x14ac:dyDescent="0.3">
      <c r="A424" s="34"/>
      <c r="B424" s="37"/>
      <c r="C424" s="60"/>
      <c r="D424" s="60"/>
      <c r="E424" s="60"/>
      <c r="F424" s="60"/>
      <c r="G424" s="8" t="s">
        <v>437</v>
      </c>
      <c r="H424" s="16">
        <v>5</v>
      </c>
    </row>
    <row r="425" spans="1:8" ht="15.75" customHeight="1" x14ac:dyDescent="0.25">
      <c r="A425" s="34"/>
      <c r="B425" s="37"/>
      <c r="C425" s="60"/>
      <c r="D425" s="60"/>
      <c r="E425" s="60"/>
      <c r="F425" s="60"/>
      <c r="G425" s="39" t="s">
        <v>307</v>
      </c>
      <c r="H425" s="40"/>
    </row>
    <row r="426" spans="1:8" ht="30.75" customHeight="1" x14ac:dyDescent="0.25">
      <c r="A426" s="34"/>
      <c r="B426" s="37"/>
      <c r="C426" s="60"/>
      <c r="D426" s="60"/>
      <c r="E426" s="60"/>
      <c r="F426" s="60"/>
      <c r="G426" s="8" t="s">
        <v>567</v>
      </c>
      <c r="H426" s="16">
        <v>1</v>
      </c>
    </row>
    <row r="427" spans="1:8" ht="15.75" customHeight="1" x14ac:dyDescent="0.25">
      <c r="A427" s="34"/>
      <c r="B427" s="37"/>
      <c r="C427" s="60"/>
      <c r="D427" s="60"/>
      <c r="E427" s="60"/>
      <c r="F427" s="60"/>
      <c r="G427" s="8" t="s">
        <v>568</v>
      </c>
      <c r="H427" s="16">
        <v>1</v>
      </c>
    </row>
    <row r="428" spans="1:8" ht="15.75" customHeight="1" x14ac:dyDescent="0.25">
      <c r="A428" s="34"/>
      <c r="B428" s="37"/>
      <c r="C428" s="60"/>
      <c r="D428" s="60"/>
      <c r="E428" s="60"/>
      <c r="F428" s="60"/>
      <c r="G428" s="8" t="s">
        <v>345</v>
      </c>
      <c r="H428" s="16">
        <v>1</v>
      </c>
    </row>
    <row r="429" spans="1:8" ht="100.5" customHeight="1" thickBot="1" x14ac:dyDescent="0.3">
      <c r="A429" s="34"/>
      <c r="B429" s="37"/>
      <c r="C429" s="60"/>
      <c r="D429" s="60"/>
      <c r="E429" s="60"/>
      <c r="F429" s="60"/>
      <c r="G429" s="8" t="s">
        <v>661</v>
      </c>
      <c r="H429" s="16">
        <v>14</v>
      </c>
    </row>
    <row r="430" spans="1:8" ht="15.75" customHeight="1" x14ac:dyDescent="0.25">
      <c r="A430" s="34"/>
      <c r="B430" s="37"/>
      <c r="C430" s="60"/>
      <c r="D430" s="60"/>
      <c r="E430" s="60"/>
      <c r="F430" s="60"/>
      <c r="G430" s="39" t="s">
        <v>274</v>
      </c>
      <c r="H430" s="40"/>
    </row>
    <row r="431" spans="1:8" ht="31.5" customHeight="1" thickBot="1" x14ac:dyDescent="0.3">
      <c r="A431" s="34"/>
      <c r="B431" s="37"/>
      <c r="C431" s="60"/>
      <c r="D431" s="60"/>
      <c r="E431" s="60"/>
      <c r="F431" s="60"/>
      <c r="G431" s="8" t="s">
        <v>273</v>
      </c>
      <c r="H431" s="16">
        <v>2</v>
      </c>
    </row>
    <row r="432" spans="1:8" ht="15.75" customHeight="1" x14ac:dyDescent="0.25">
      <c r="A432" s="34"/>
      <c r="B432" s="37"/>
      <c r="C432" s="60"/>
      <c r="D432" s="60"/>
      <c r="E432" s="60"/>
      <c r="F432" s="60"/>
      <c r="G432" s="39" t="s">
        <v>355</v>
      </c>
      <c r="H432" s="40"/>
    </row>
    <row r="433" spans="1:8" ht="15.75" customHeight="1" x14ac:dyDescent="0.25">
      <c r="A433" s="34"/>
      <c r="B433" s="37"/>
      <c r="C433" s="60"/>
      <c r="D433" s="60"/>
      <c r="E433" s="60"/>
      <c r="F433" s="60"/>
      <c r="G433" s="8" t="s">
        <v>391</v>
      </c>
      <c r="H433" s="16">
        <v>5</v>
      </c>
    </row>
    <row r="434" spans="1:8" ht="16.5" customHeight="1" thickBot="1" x14ac:dyDescent="0.3">
      <c r="A434" s="34"/>
      <c r="B434" s="37"/>
      <c r="C434" s="61"/>
      <c r="D434" s="61"/>
      <c r="E434" s="61"/>
      <c r="F434" s="61"/>
      <c r="G434" s="41" t="s">
        <v>8</v>
      </c>
      <c r="H434" s="43">
        <f>SUM(H420:H422,H424:H424,H426:H429,H431:H431,H433:H433)</f>
        <v>32</v>
      </c>
    </row>
    <row r="435" spans="1:8" ht="74.25" customHeight="1" thickBot="1" x14ac:dyDescent="0.3">
      <c r="A435" s="35"/>
      <c r="B435" s="38"/>
      <c r="C435" s="67" t="s">
        <v>660</v>
      </c>
      <c r="D435" s="67"/>
      <c r="E435" s="67"/>
      <c r="F435" s="68"/>
      <c r="G435" s="42"/>
      <c r="H435" s="44"/>
    </row>
    <row r="436" spans="1:8" ht="15.75" customHeight="1" x14ac:dyDescent="0.25">
      <c r="A436" s="33">
        <v>23</v>
      </c>
      <c r="B436" s="36" t="s">
        <v>559</v>
      </c>
      <c r="C436" s="59" t="s">
        <v>659</v>
      </c>
      <c r="D436" s="59" t="s">
        <v>658</v>
      </c>
      <c r="E436" s="59" t="s">
        <v>650</v>
      </c>
      <c r="F436" s="59" t="s">
        <v>649</v>
      </c>
      <c r="G436" s="39" t="s">
        <v>393</v>
      </c>
      <c r="H436" s="40"/>
    </row>
    <row r="437" spans="1:8" ht="31.5" customHeight="1" thickBot="1" x14ac:dyDescent="0.3">
      <c r="A437" s="34"/>
      <c r="B437" s="37"/>
      <c r="C437" s="60"/>
      <c r="D437" s="60"/>
      <c r="E437" s="60"/>
      <c r="F437" s="60"/>
      <c r="G437" s="8" t="s">
        <v>657</v>
      </c>
      <c r="H437" s="16">
        <v>1</v>
      </c>
    </row>
    <row r="438" spans="1:8" ht="15.75" customHeight="1" x14ac:dyDescent="0.25">
      <c r="A438" s="34"/>
      <c r="B438" s="37"/>
      <c r="C438" s="60"/>
      <c r="D438" s="60"/>
      <c r="E438" s="60"/>
      <c r="F438" s="60"/>
      <c r="G438" s="39" t="s">
        <v>413</v>
      </c>
      <c r="H438" s="40"/>
    </row>
    <row r="439" spans="1:8" ht="15.75" customHeight="1" thickBot="1" x14ac:dyDescent="0.3">
      <c r="A439" s="34"/>
      <c r="B439" s="37"/>
      <c r="C439" s="60"/>
      <c r="D439" s="60"/>
      <c r="E439" s="60"/>
      <c r="F439" s="60"/>
      <c r="G439" s="8" t="s">
        <v>412</v>
      </c>
      <c r="H439" s="16">
        <v>4</v>
      </c>
    </row>
    <row r="440" spans="1:8" ht="15.6" customHeight="1" x14ac:dyDescent="0.25">
      <c r="A440" s="34"/>
      <c r="B440" s="37"/>
      <c r="C440" s="60"/>
      <c r="D440" s="60"/>
      <c r="E440" s="60"/>
      <c r="F440" s="60"/>
      <c r="G440" s="39" t="s">
        <v>298</v>
      </c>
      <c r="H440" s="40"/>
    </row>
    <row r="441" spans="1:8" ht="41.1" customHeight="1" thickBot="1" x14ac:dyDescent="0.3">
      <c r="A441" s="34"/>
      <c r="B441" s="37"/>
      <c r="C441" s="60"/>
      <c r="D441" s="60"/>
      <c r="E441" s="60"/>
      <c r="F441" s="60"/>
      <c r="G441" s="8" t="s">
        <v>437</v>
      </c>
      <c r="H441" s="16">
        <v>2</v>
      </c>
    </row>
    <row r="442" spans="1:8" ht="15.75" customHeight="1" x14ac:dyDescent="0.25">
      <c r="A442" s="34"/>
      <c r="B442" s="37"/>
      <c r="C442" s="60"/>
      <c r="D442" s="60"/>
      <c r="E442" s="60"/>
      <c r="F442" s="60"/>
      <c r="G442" s="39" t="s">
        <v>296</v>
      </c>
      <c r="H442" s="40"/>
    </row>
    <row r="443" spans="1:8" ht="31.5" customHeight="1" thickBot="1" x14ac:dyDescent="0.3">
      <c r="A443" s="34"/>
      <c r="B443" s="37"/>
      <c r="C443" s="60"/>
      <c r="D443" s="60"/>
      <c r="E443" s="60"/>
      <c r="F443" s="60"/>
      <c r="G443" s="8" t="s">
        <v>422</v>
      </c>
      <c r="H443" s="16">
        <v>1</v>
      </c>
    </row>
    <row r="444" spans="1:8" ht="15.75" customHeight="1" x14ac:dyDescent="0.25">
      <c r="A444" s="34"/>
      <c r="B444" s="37"/>
      <c r="C444" s="60"/>
      <c r="D444" s="60"/>
      <c r="E444" s="60"/>
      <c r="F444" s="60"/>
      <c r="G444" s="39" t="s">
        <v>307</v>
      </c>
      <c r="H444" s="40"/>
    </row>
    <row r="445" spans="1:8" ht="15.75" customHeight="1" x14ac:dyDescent="0.25">
      <c r="A445" s="34"/>
      <c r="B445" s="37"/>
      <c r="C445" s="60"/>
      <c r="D445" s="60"/>
      <c r="E445" s="60"/>
      <c r="F445" s="60"/>
      <c r="G445" s="8" t="s">
        <v>567</v>
      </c>
      <c r="H445" s="16">
        <v>1</v>
      </c>
    </row>
    <row r="446" spans="1:8" ht="31.5" customHeight="1" thickBot="1" x14ac:dyDescent="0.3">
      <c r="A446" s="34"/>
      <c r="B446" s="37"/>
      <c r="C446" s="60"/>
      <c r="D446" s="60"/>
      <c r="E446" s="60"/>
      <c r="F446" s="60"/>
      <c r="G446" s="8" t="s">
        <v>656</v>
      </c>
      <c r="H446" s="16">
        <v>7</v>
      </c>
    </row>
    <row r="447" spans="1:8" ht="15.75" customHeight="1" x14ac:dyDescent="0.25">
      <c r="A447" s="34"/>
      <c r="B447" s="37"/>
      <c r="C447" s="60"/>
      <c r="D447" s="60"/>
      <c r="E447" s="60"/>
      <c r="F447" s="60"/>
      <c r="G447" s="39" t="s">
        <v>272</v>
      </c>
      <c r="H447" s="40"/>
    </row>
    <row r="448" spans="1:8" ht="15.75" customHeight="1" x14ac:dyDescent="0.25">
      <c r="A448" s="34"/>
      <c r="B448" s="37"/>
      <c r="C448" s="60"/>
      <c r="D448" s="60"/>
      <c r="E448" s="60"/>
      <c r="F448" s="60"/>
      <c r="G448" s="8" t="s">
        <v>655</v>
      </c>
      <c r="H448" s="16">
        <v>3</v>
      </c>
    </row>
    <row r="449" spans="1:8" ht="31.5" customHeight="1" thickBot="1" x14ac:dyDescent="0.3">
      <c r="A449" s="34"/>
      <c r="B449" s="37"/>
      <c r="C449" s="60"/>
      <c r="D449" s="60"/>
      <c r="E449" s="60"/>
      <c r="F449" s="60"/>
      <c r="G449" s="8" t="s">
        <v>654</v>
      </c>
      <c r="H449" s="16">
        <v>3</v>
      </c>
    </row>
    <row r="450" spans="1:8" ht="15.75" customHeight="1" x14ac:dyDescent="0.25">
      <c r="A450" s="34"/>
      <c r="B450" s="37"/>
      <c r="C450" s="60"/>
      <c r="D450" s="60"/>
      <c r="E450" s="60"/>
      <c r="F450" s="60"/>
      <c r="G450" s="39" t="s">
        <v>355</v>
      </c>
      <c r="H450" s="40"/>
    </row>
    <row r="451" spans="1:8" ht="15.75" customHeight="1" x14ac:dyDescent="0.25">
      <c r="A451" s="34"/>
      <c r="B451" s="37"/>
      <c r="C451" s="60"/>
      <c r="D451" s="60"/>
      <c r="E451" s="60"/>
      <c r="F451" s="60"/>
      <c r="G451" s="8" t="s">
        <v>391</v>
      </c>
      <c r="H451" s="16">
        <v>4</v>
      </c>
    </row>
    <row r="452" spans="1:8" ht="16.5" customHeight="1" thickBot="1" x14ac:dyDescent="0.3">
      <c r="A452" s="34"/>
      <c r="B452" s="37"/>
      <c r="C452" s="61"/>
      <c r="D452" s="61"/>
      <c r="E452" s="61"/>
      <c r="F452" s="61"/>
      <c r="G452" s="41" t="s">
        <v>8</v>
      </c>
      <c r="H452" s="43">
        <f>SUM(H437:H437,H439:H439,H441:H441,H443:H443,H445:H446,H448:H449,H451:H451)</f>
        <v>26</v>
      </c>
    </row>
    <row r="453" spans="1:8" ht="150" customHeight="1" thickBot="1" x14ac:dyDescent="0.3">
      <c r="A453" s="35"/>
      <c r="B453" s="38"/>
      <c r="C453" s="67" t="s">
        <v>653</v>
      </c>
      <c r="D453" s="67"/>
      <c r="E453" s="67"/>
      <c r="F453" s="68"/>
      <c r="G453" s="42"/>
      <c r="H453" s="44"/>
    </row>
    <row r="454" spans="1:8" ht="15.75" customHeight="1" x14ac:dyDescent="0.25">
      <c r="A454" s="33">
        <v>24</v>
      </c>
      <c r="B454" s="36" t="s">
        <v>559</v>
      </c>
      <c r="C454" s="59" t="s">
        <v>652</v>
      </c>
      <c r="D454" s="59" t="s">
        <v>651</v>
      </c>
      <c r="E454" s="59" t="s">
        <v>650</v>
      </c>
      <c r="F454" s="59" t="s">
        <v>649</v>
      </c>
      <c r="G454" s="39" t="s">
        <v>298</v>
      </c>
      <c r="H454" s="40"/>
    </row>
    <row r="455" spans="1:8" ht="15.75" customHeight="1" thickBot="1" x14ac:dyDescent="0.3">
      <c r="A455" s="34"/>
      <c r="B455" s="37"/>
      <c r="C455" s="60"/>
      <c r="D455" s="60"/>
      <c r="E455" s="60"/>
      <c r="F455" s="60"/>
      <c r="G455" s="8" t="s">
        <v>437</v>
      </c>
      <c r="H455" s="16">
        <v>3</v>
      </c>
    </row>
    <row r="456" spans="1:8" ht="15.75" customHeight="1" x14ac:dyDescent="0.25">
      <c r="A456" s="34"/>
      <c r="B456" s="37"/>
      <c r="C456" s="60"/>
      <c r="D456" s="60"/>
      <c r="E456" s="60"/>
      <c r="F456" s="60"/>
      <c r="G456" s="39" t="s">
        <v>307</v>
      </c>
      <c r="H456" s="40"/>
    </row>
    <row r="457" spans="1:8" ht="15.75" customHeight="1" x14ac:dyDescent="0.25">
      <c r="A457" s="34"/>
      <c r="B457" s="37"/>
      <c r="C457" s="60"/>
      <c r="D457" s="60"/>
      <c r="E457" s="60"/>
      <c r="F457" s="60"/>
      <c r="G457" s="8" t="s">
        <v>567</v>
      </c>
      <c r="H457" s="16">
        <v>1</v>
      </c>
    </row>
    <row r="458" spans="1:8" ht="60" customHeight="1" thickBot="1" x14ac:dyDescent="0.3">
      <c r="A458" s="34"/>
      <c r="B458" s="37"/>
      <c r="C458" s="60"/>
      <c r="D458" s="60"/>
      <c r="E458" s="60"/>
      <c r="F458" s="60"/>
      <c r="G458" s="8" t="s">
        <v>648</v>
      </c>
      <c r="H458" s="16">
        <v>7</v>
      </c>
    </row>
    <row r="459" spans="1:8" ht="15.75" customHeight="1" x14ac:dyDescent="0.25">
      <c r="A459" s="34"/>
      <c r="B459" s="37"/>
      <c r="C459" s="60"/>
      <c r="D459" s="60"/>
      <c r="E459" s="60"/>
      <c r="F459" s="60"/>
      <c r="G459" s="39" t="s">
        <v>566</v>
      </c>
      <c r="H459" s="40"/>
    </row>
    <row r="460" spans="1:8" ht="15.75" customHeight="1" x14ac:dyDescent="0.25">
      <c r="A460" s="34"/>
      <c r="B460" s="37"/>
      <c r="C460" s="60"/>
      <c r="D460" s="60"/>
      <c r="E460" s="60"/>
      <c r="F460" s="60"/>
      <c r="G460" s="8" t="s">
        <v>168</v>
      </c>
      <c r="H460" s="16">
        <v>2</v>
      </c>
    </row>
    <row r="461" spans="1:8" ht="134.25" customHeight="1" thickBot="1" x14ac:dyDescent="0.3">
      <c r="A461" s="34"/>
      <c r="B461" s="37"/>
      <c r="C461" s="61"/>
      <c r="D461" s="61"/>
      <c r="E461" s="61"/>
      <c r="F461" s="61"/>
      <c r="G461" s="41" t="s">
        <v>8</v>
      </c>
      <c r="H461" s="43">
        <f>SUM(H455:H455,H457:H458,H460:H460)</f>
        <v>13</v>
      </c>
    </row>
    <row r="462" spans="1:8" ht="49.5" customHeight="1" thickBot="1" x14ac:dyDescent="0.3">
      <c r="A462" s="35"/>
      <c r="B462" s="38"/>
      <c r="C462" s="67" t="s">
        <v>647</v>
      </c>
      <c r="D462" s="67"/>
      <c r="E462" s="67"/>
      <c r="F462" s="68"/>
      <c r="G462" s="42"/>
      <c r="H462" s="44"/>
    </row>
    <row r="463" spans="1:8" ht="15.75" customHeight="1" x14ac:dyDescent="0.25">
      <c r="A463" s="33">
        <v>25</v>
      </c>
      <c r="B463" s="36" t="s">
        <v>559</v>
      </c>
      <c r="C463" s="59" t="s">
        <v>646</v>
      </c>
      <c r="D463" s="59" t="s">
        <v>645</v>
      </c>
      <c r="E463" s="59" t="s">
        <v>638</v>
      </c>
      <c r="F463" s="59" t="s">
        <v>644</v>
      </c>
      <c r="G463" s="39" t="s">
        <v>393</v>
      </c>
      <c r="H463" s="40"/>
    </row>
    <row r="464" spans="1:8" ht="15.75" customHeight="1" thickBot="1" x14ac:dyDescent="0.3">
      <c r="A464" s="34"/>
      <c r="B464" s="37"/>
      <c r="C464" s="60"/>
      <c r="D464" s="60"/>
      <c r="E464" s="60"/>
      <c r="F464" s="60"/>
      <c r="G464" s="8" t="s">
        <v>451</v>
      </c>
      <c r="H464" s="16">
        <v>1</v>
      </c>
    </row>
    <row r="465" spans="1:8" ht="15.75" customHeight="1" x14ac:dyDescent="0.25">
      <c r="A465" s="34"/>
      <c r="B465" s="37"/>
      <c r="C465" s="60"/>
      <c r="D465" s="60"/>
      <c r="E465" s="60"/>
      <c r="F465" s="60"/>
      <c r="G465" s="39" t="s">
        <v>413</v>
      </c>
      <c r="H465" s="40"/>
    </row>
    <row r="466" spans="1:8" ht="15.75" customHeight="1" thickBot="1" x14ac:dyDescent="0.3">
      <c r="A466" s="34"/>
      <c r="B466" s="37"/>
      <c r="C466" s="60"/>
      <c r="D466" s="60"/>
      <c r="E466" s="60"/>
      <c r="F466" s="60"/>
      <c r="G466" s="8" t="s">
        <v>412</v>
      </c>
      <c r="H466" s="16">
        <v>2</v>
      </c>
    </row>
    <row r="467" spans="1:8" ht="15.75" customHeight="1" x14ac:dyDescent="0.25">
      <c r="A467" s="34"/>
      <c r="B467" s="37"/>
      <c r="C467" s="60"/>
      <c r="D467" s="60"/>
      <c r="E467" s="60"/>
      <c r="F467" s="60"/>
      <c r="G467" s="39" t="s">
        <v>296</v>
      </c>
      <c r="H467" s="40"/>
    </row>
    <row r="468" spans="1:8" ht="31.5" customHeight="1" thickBot="1" x14ac:dyDescent="0.3">
      <c r="A468" s="34"/>
      <c r="B468" s="37"/>
      <c r="C468" s="60"/>
      <c r="D468" s="60"/>
      <c r="E468" s="60"/>
      <c r="F468" s="60"/>
      <c r="G468" s="8" t="s">
        <v>436</v>
      </c>
      <c r="H468" s="16">
        <v>1</v>
      </c>
    </row>
    <row r="469" spans="1:8" ht="15.75" customHeight="1" x14ac:dyDescent="0.25">
      <c r="A469" s="34"/>
      <c r="B469" s="37"/>
      <c r="C469" s="60"/>
      <c r="D469" s="60"/>
      <c r="E469" s="60"/>
      <c r="F469" s="60"/>
      <c r="G469" s="39" t="s">
        <v>307</v>
      </c>
      <c r="H469" s="40"/>
    </row>
    <row r="470" spans="1:8" ht="15.75" customHeight="1" thickBot="1" x14ac:dyDescent="0.3">
      <c r="A470" s="34"/>
      <c r="B470" s="37"/>
      <c r="C470" s="60"/>
      <c r="D470" s="60"/>
      <c r="E470" s="60"/>
      <c r="F470" s="60"/>
      <c r="G470" s="8" t="s">
        <v>567</v>
      </c>
      <c r="H470" s="16">
        <v>1</v>
      </c>
    </row>
    <row r="471" spans="1:8" ht="15.75" customHeight="1" x14ac:dyDescent="0.25">
      <c r="A471" s="34"/>
      <c r="B471" s="37"/>
      <c r="C471" s="60"/>
      <c r="D471" s="60"/>
      <c r="E471" s="60"/>
      <c r="F471" s="60"/>
      <c r="G471" s="39" t="s">
        <v>643</v>
      </c>
      <c r="H471" s="40"/>
    </row>
    <row r="472" spans="1:8" ht="15.75" customHeight="1" thickBot="1" x14ac:dyDescent="0.3">
      <c r="A472" s="34"/>
      <c r="B472" s="37"/>
      <c r="C472" s="60"/>
      <c r="D472" s="60"/>
      <c r="E472" s="60"/>
      <c r="F472" s="60"/>
      <c r="G472" s="8" t="s">
        <v>642</v>
      </c>
      <c r="H472" s="16">
        <v>2</v>
      </c>
    </row>
    <row r="473" spans="1:8" ht="15.75" customHeight="1" x14ac:dyDescent="0.25">
      <c r="A473" s="34"/>
      <c r="B473" s="37"/>
      <c r="C473" s="60"/>
      <c r="D473" s="60"/>
      <c r="E473" s="60"/>
      <c r="F473" s="60"/>
      <c r="G473" s="39" t="s">
        <v>566</v>
      </c>
      <c r="H473" s="40"/>
    </row>
    <row r="474" spans="1:8" ht="15.75" customHeight="1" thickBot="1" x14ac:dyDescent="0.3">
      <c r="A474" s="34"/>
      <c r="B474" s="37"/>
      <c r="C474" s="60"/>
      <c r="D474" s="60"/>
      <c r="E474" s="60"/>
      <c r="F474" s="60"/>
      <c r="G474" s="8" t="s">
        <v>168</v>
      </c>
      <c r="H474" s="16">
        <v>2</v>
      </c>
    </row>
    <row r="475" spans="1:8" ht="15.75" customHeight="1" x14ac:dyDescent="0.25">
      <c r="A475" s="34"/>
      <c r="B475" s="37"/>
      <c r="C475" s="60"/>
      <c r="D475" s="60"/>
      <c r="E475" s="60"/>
      <c r="F475" s="60"/>
      <c r="G475" s="39" t="s">
        <v>355</v>
      </c>
      <c r="H475" s="40"/>
    </row>
    <row r="476" spans="1:8" ht="15.75" customHeight="1" x14ac:dyDescent="0.25">
      <c r="A476" s="34"/>
      <c r="B476" s="37"/>
      <c r="C476" s="60"/>
      <c r="D476" s="60"/>
      <c r="E476" s="60"/>
      <c r="F476" s="60"/>
      <c r="G476" s="8" t="s">
        <v>391</v>
      </c>
      <c r="H476" s="16">
        <v>1</v>
      </c>
    </row>
    <row r="477" spans="1:8" ht="16.5" customHeight="1" thickBot="1" x14ac:dyDescent="0.3">
      <c r="A477" s="34"/>
      <c r="B477" s="37"/>
      <c r="C477" s="61"/>
      <c r="D477" s="61"/>
      <c r="E477" s="61"/>
      <c r="F477" s="61"/>
      <c r="G477" s="41" t="s">
        <v>8</v>
      </c>
      <c r="H477" s="43">
        <f>SUM(H464:H464,H466:H466,H468:H468,H470:H470,H472:H472,H474:H474,H476:H476)</f>
        <v>10</v>
      </c>
    </row>
    <row r="478" spans="1:8" ht="150" customHeight="1" thickBot="1" x14ac:dyDescent="0.3">
      <c r="A478" s="35"/>
      <c r="B478" s="38"/>
      <c r="C478" s="67" t="s">
        <v>641</v>
      </c>
      <c r="D478" s="67"/>
      <c r="E478" s="67"/>
      <c r="F478" s="68"/>
      <c r="G478" s="42"/>
      <c r="H478" s="44"/>
    </row>
    <row r="479" spans="1:8" ht="15.75" customHeight="1" x14ac:dyDescent="0.25">
      <c r="A479" s="33">
        <v>26</v>
      </c>
      <c r="B479" s="36" t="s">
        <v>559</v>
      </c>
      <c r="C479" s="59" t="s">
        <v>640</v>
      </c>
      <c r="D479" s="59" t="s">
        <v>639</v>
      </c>
      <c r="E479" s="59" t="s">
        <v>638</v>
      </c>
      <c r="F479" s="59" t="s">
        <v>637</v>
      </c>
      <c r="G479" s="39" t="s">
        <v>393</v>
      </c>
      <c r="H479" s="40"/>
    </row>
    <row r="480" spans="1:8" ht="31.5" customHeight="1" x14ac:dyDescent="0.25">
      <c r="A480" s="34"/>
      <c r="B480" s="37"/>
      <c r="C480" s="60"/>
      <c r="D480" s="60"/>
      <c r="E480" s="60"/>
      <c r="F480" s="60"/>
      <c r="G480" s="8" t="s">
        <v>636</v>
      </c>
      <c r="H480" s="16">
        <v>1</v>
      </c>
    </row>
    <row r="481" spans="1:8" ht="15.75" customHeight="1" thickBot="1" x14ac:dyDescent="0.3">
      <c r="A481" s="34"/>
      <c r="B481" s="37"/>
      <c r="C481" s="60"/>
      <c r="D481" s="60"/>
      <c r="E481" s="60"/>
      <c r="F481" s="60"/>
      <c r="G481" s="8" t="s">
        <v>451</v>
      </c>
      <c r="H481" s="16">
        <v>1</v>
      </c>
    </row>
    <row r="482" spans="1:8" ht="15.75" customHeight="1" x14ac:dyDescent="0.25">
      <c r="A482" s="34"/>
      <c r="B482" s="37"/>
      <c r="C482" s="60"/>
      <c r="D482" s="60"/>
      <c r="E482" s="60"/>
      <c r="F482" s="60"/>
      <c r="G482" s="39" t="s">
        <v>413</v>
      </c>
      <c r="H482" s="40"/>
    </row>
    <row r="483" spans="1:8" ht="15.75" customHeight="1" thickBot="1" x14ac:dyDescent="0.3">
      <c r="A483" s="34"/>
      <c r="B483" s="37"/>
      <c r="C483" s="60"/>
      <c r="D483" s="60"/>
      <c r="E483" s="60"/>
      <c r="F483" s="60"/>
      <c r="G483" s="8" t="s">
        <v>412</v>
      </c>
      <c r="H483" s="16">
        <v>2</v>
      </c>
    </row>
    <row r="484" spans="1:8" ht="15.75" customHeight="1" x14ac:dyDescent="0.25">
      <c r="A484" s="34"/>
      <c r="B484" s="37"/>
      <c r="C484" s="60"/>
      <c r="D484" s="60"/>
      <c r="E484" s="60"/>
      <c r="F484" s="60"/>
      <c r="G484" s="39" t="s">
        <v>298</v>
      </c>
      <c r="H484" s="40"/>
    </row>
    <row r="485" spans="1:8" ht="31.5" customHeight="1" x14ac:dyDescent="0.25">
      <c r="A485" s="34"/>
      <c r="B485" s="37"/>
      <c r="C485" s="60"/>
      <c r="D485" s="60"/>
      <c r="E485" s="60"/>
      <c r="F485" s="60"/>
      <c r="G485" s="8" t="s">
        <v>450</v>
      </c>
      <c r="H485" s="16">
        <v>2</v>
      </c>
    </row>
    <row r="486" spans="1:8" ht="31.5" customHeight="1" thickBot="1" x14ac:dyDescent="0.3">
      <c r="A486" s="34"/>
      <c r="B486" s="37"/>
      <c r="C486" s="60"/>
      <c r="D486" s="60"/>
      <c r="E486" s="60"/>
      <c r="F486" s="60"/>
      <c r="G486" s="8" t="s">
        <v>439</v>
      </c>
      <c r="H486" s="16">
        <v>2</v>
      </c>
    </row>
    <row r="487" spans="1:8" ht="15.75" customHeight="1" x14ac:dyDescent="0.25">
      <c r="A487" s="34"/>
      <c r="B487" s="37"/>
      <c r="C487" s="60"/>
      <c r="D487" s="60"/>
      <c r="E487" s="60"/>
      <c r="F487" s="60"/>
      <c r="G487" s="39" t="s">
        <v>296</v>
      </c>
      <c r="H487" s="40"/>
    </row>
    <row r="488" spans="1:8" ht="31.5" customHeight="1" x14ac:dyDescent="0.25">
      <c r="A488" s="34"/>
      <c r="B488" s="37"/>
      <c r="C488" s="60"/>
      <c r="D488" s="60"/>
      <c r="E488" s="60"/>
      <c r="F488" s="60"/>
      <c r="G488" s="8" t="s">
        <v>436</v>
      </c>
      <c r="H488" s="16">
        <v>1</v>
      </c>
    </row>
    <row r="489" spans="1:8" ht="31.5" customHeight="1" thickBot="1" x14ac:dyDescent="0.3">
      <c r="A489" s="34"/>
      <c r="B489" s="37"/>
      <c r="C489" s="60"/>
      <c r="D489" s="60"/>
      <c r="E489" s="60"/>
      <c r="F489" s="60"/>
      <c r="G489" s="8" t="s">
        <v>314</v>
      </c>
      <c r="H489" s="16">
        <v>4</v>
      </c>
    </row>
    <row r="490" spans="1:8" ht="15.75" customHeight="1" x14ac:dyDescent="0.25">
      <c r="A490" s="34"/>
      <c r="B490" s="37"/>
      <c r="C490" s="60"/>
      <c r="D490" s="60"/>
      <c r="E490" s="60"/>
      <c r="F490" s="60"/>
      <c r="G490" s="39" t="s">
        <v>307</v>
      </c>
      <c r="H490" s="40"/>
    </row>
    <row r="491" spans="1:8" ht="15.75" customHeight="1" x14ac:dyDescent="0.25">
      <c r="A491" s="34"/>
      <c r="B491" s="37"/>
      <c r="C491" s="60"/>
      <c r="D491" s="60"/>
      <c r="E491" s="60"/>
      <c r="F491" s="60"/>
      <c r="G491" s="8" t="s">
        <v>567</v>
      </c>
      <c r="H491" s="16">
        <v>2</v>
      </c>
    </row>
    <row r="492" spans="1:8" ht="15.75" customHeight="1" thickBot="1" x14ac:dyDescent="0.3">
      <c r="A492" s="34"/>
      <c r="B492" s="37"/>
      <c r="C492" s="60"/>
      <c r="D492" s="60"/>
      <c r="E492" s="60"/>
      <c r="F492" s="60"/>
      <c r="G492" s="8" t="s">
        <v>345</v>
      </c>
      <c r="H492" s="16">
        <v>1</v>
      </c>
    </row>
    <row r="493" spans="1:8" ht="15.75" customHeight="1" x14ac:dyDescent="0.25">
      <c r="A493" s="34"/>
      <c r="B493" s="37"/>
      <c r="C493" s="60"/>
      <c r="D493" s="60"/>
      <c r="E493" s="60"/>
      <c r="F493" s="60"/>
      <c r="G493" s="39" t="s">
        <v>272</v>
      </c>
      <c r="H493" s="40"/>
    </row>
    <row r="494" spans="1:8" ht="15.75" customHeight="1" x14ac:dyDescent="0.25">
      <c r="A494" s="34"/>
      <c r="B494" s="37"/>
      <c r="C494" s="60"/>
      <c r="D494" s="60"/>
      <c r="E494" s="60"/>
      <c r="F494" s="60"/>
      <c r="G494" s="8" t="s">
        <v>489</v>
      </c>
      <c r="H494" s="16">
        <v>4</v>
      </c>
    </row>
    <row r="495" spans="1:8" ht="31.5" customHeight="1" thickBot="1" x14ac:dyDescent="0.3">
      <c r="A495" s="34"/>
      <c r="B495" s="37"/>
      <c r="C495" s="60"/>
      <c r="D495" s="60"/>
      <c r="E495" s="60"/>
      <c r="F495" s="60"/>
      <c r="G495" s="8" t="s">
        <v>629</v>
      </c>
      <c r="H495" s="16">
        <v>1</v>
      </c>
    </row>
    <row r="496" spans="1:8" ht="15.75" customHeight="1" x14ac:dyDescent="0.25">
      <c r="A496" s="34"/>
      <c r="B496" s="37"/>
      <c r="C496" s="60"/>
      <c r="D496" s="60"/>
      <c r="E496" s="60"/>
      <c r="F496" s="60"/>
      <c r="G496" s="39" t="s">
        <v>566</v>
      </c>
      <c r="H496" s="40"/>
    </row>
    <row r="497" spans="1:8" ht="15.75" customHeight="1" thickBot="1" x14ac:dyDescent="0.3">
      <c r="A497" s="34"/>
      <c r="B497" s="37"/>
      <c r="C497" s="60"/>
      <c r="D497" s="60"/>
      <c r="E497" s="60"/>
      <c r="F497" s="60"/>
      <c r="G497" s="8" t="s">
        <v>635</v>
      </c>
      <c r="H497" s="16">
        <v>5</v>
      </c>
    </row>
    <row r="498" spans="1:8" ht="15.75" customHeight="1" x14ac:dyDescent="0.25">
      <c r="A498" s="34"/>
      <c r="B498" s="37"/>
      <c r="C498" s="60"/>
      <c r="D498" s="60"/>
      <c r="E498" s="60"/>
      <c r="F498" s="60"/>
      <c r="G498" s="39" t="s">
        <v>366</v>
      </c>
      <c r="H498" s="40"/>
    </row>
    <row r="499" spans="1:8" ht="15.75" customHeight="1" x14ac:dyDescent="0.25">
      <c r="A499" s="34"/>
      <c r="B499" s="37"/>
      <c r="C499" s="60"/>
      <c r="D499" s="60"/>
      <c r="E499" s="60"/>
      <c r="F499" s="60"/>
      <c r="G499" s="8" t="s">
        <v>406</v>
      </c>
      <c r="H499" s="16">
        <v>2</v>
      </c>
    </row>
    <row r="500" spans="1:8" ht="16.5" customHeight="1" thickBot="1" x14ac:dyDescent="0.3">
      <c r="A500" s="34"/>
      <c r="B500" s="37"/>
      <c r="C500" s="61"/>
      <c r="D500" s="61"/>
      <c r="E500" s="61"/>
      <c r="F500" s="61"/>
      <c r="G500" s="41" t="s">
        <v>8</v>
      </c>
      <c r="H500" s="43">
        <f>SUM(H480:H481,H483:H483,H485:H486,H488:H489,H491:H492,H494:H495,H497:H497,H499:H499)</f>
        <v>28</v>
      </c>
    </row>
    <row r="501" spans="1:8" ht="150" customHeight="1" thickBot="1" x14ac:dyDescent="0.3">
      <c r="A501" s="35"/>
      <c r="B501" s="38"/>
      <c r="C501" s="67" t="s">
        <v>634</v>
      </c>
      <c r="D501" s="67"/>
      <c r="E501" s="67"/>
      <c r="F501" s="68"/>
      <c r="G501" s="42"/>
      <c r="H501" s="44"/>
    </row>
    <row r="502" spans="1:8" ht="15.75" customHeight="1" x14ac:dyDescent="0.25">
      <c r="A502" s="33">
        <v>27</v>
      </c>
      <c r="B502" s="36" t="s">
        <v>559</v>
      </c>
      <c r="C502" s="59" t="s">
        <v>633</v>
      </c>
      <c r="D502" s="59" t="s">
        <v>632</v>
      </c>
      <c r="E502" s="59" t="s">
        <v>631</v>
      </c>
      <c r="F502" s="59" t="s">
        <v>630</v>
      </c>
      <c r="G502" s="39" t="s">
        <v>413</v>
      </c>
      <c r="H502" s="40"/>
    </row>
    <row r="503" spans="1:8" ht="15.75" customHeight="1" thickBot="1" x14ac:dyDescent="0.3">
      <c r="A503" s="34"/>
      <c r="B503" s="37"/>
      <c r="C503" s="60"/>
      <c r="D503" s="60"/>
      <c r="E503" s="60"/>
      <c r="F503" s="60"/>
      <c r="G503" s="8" t="s">
        <v>412</v>
      </c>
      <c r="H503" s="16">
        <v>1</v>
      </c>
    </row>
    <row r="504" spans="1:8" ht="15.75" customHeight="1" x14ac:dyDescent="0.25">
      <c r="A504" s="34"/>
      <c r="B504" s="37"/>
      <c r="C504" s="60"/>
      <c r="D504" s="60"/>
      <c r="E504" s="60"/>
      <c r="F504" s="60"/>
      <c r="G504" s="39" t="s">
        <v>307</v>
      </c>
      <c r="H504" s="40"/>
    </row>
    <row r="505" spans="1:8" ht="15.75" customHeight="1" x14ac:dyDescent="0.25">
      <c r="A505" s="34"/>
      <c r="B505" s="37"/>
      <c r="C505" s="60"/>
      <c r="D505" s="60"/>
      <c r="E505" s="60"/>
      <c r="F505" s="60"/>
      <c r="G505" s="8" t="s">
        <v>306</v>
      </c>
      <c r="H505" s="16">
        <v>1</v>
      </c>
    </row>
    <row r="506" spans="1:8" ht="15.75" customHeight="1" thickBot="1" x14ac:dyDescent="0.3">
      <c r="A506" s="34"/>
      <c r="B506" s="37"/>
      <c r="C506" s="60"/>
      <c r="D506" s="60"/>
      <c r="E506" s="60"/>
      <c r="F506" s="60"/>
      <c r="G506" s="8" t="s">
        <v>568</v>
      </c>
      <c r="H506" s="16">
        <v>1</v>
      </c>
    </row>
    <row r="507" spans="1:8" ht="15.75" customHeight="1" x14ac:dyDescent="0.25">
      <c r="A507" s="34"/>
      <c r="B507" s="37"/>
      <c r="C507" s="60"/>
      <c r="D507" s="60"/>
      <c r="E507" s="60"/>
      <c r="F507" s="60"/>
      <c r="G507" s="39" t="s">
        <v>272</v>
      </c>
      <c r="H507" s="40"/>
    </row>
    <row r="508" spans="1:8" ht="31.5" customHeight="1" x14ac:dyDescent="0.25">
      <c r="A508" s="34"/>
      <c r="B508" s="37"/>
      <c r="C508" s="60"/>
      <c r="D508" s="60"/>
      <c r="E508" s="60"/>
      <c r="F508" s="60"/>
      <c r="G508" s="8" t="s">
        <v>629</v>
      </c>
      <c r="H508" s="16">
        <v>2</v>
      </c>
    </row>
    <row r="509" spans="1:8" ht="16.5" customHeight="1" thickBot="1" x14ac:dyDescent="0.3">
      <c r="A509" s="34"/>
      <c r="B509" s="37"/>
      <c r="C509" s="61"/>
      <c r="D509" s="61"/>
      <c r="E509" s="61"/>
      <c r="F509" s="61"/>
      <c r="G509" s="41" t="s">
        <v>8</v>
      </c>
      <c r="H509" s="43">
        <f>SUM(H503:H503,H505:H506,H508:H508)</f>
        <v>5</v>
      </c>
    </row>
    <row r="510" spans="1:8" ht="150" customHeight="1" thickBot="1" x14ac:dyDescent="0.3">
      <c r="A510" s="35"/>
      <c r="B510" s="38"/>
      <c r="C510" s="67" t="s">
        <v>628</v>
      </c>
      <c r="D510" s="67"/>
      <c r="E510" s="67"/>
      <c r="F510" s="68"/>
      <c r="G510" s="42"/>
      <c r="H510" s="44"/>
    </row>
    <row r="511" spans="1:8" ht="15.75" customHeight="1" x14ac:dyDescent="0.25">
      <c r="A511" s="33">
        <v>28</v>
      </c>
      <c r="B511" s="36" t="s">
        <v>475</v>
      </c>
      <c r="C511" s="59" t="s">
        <v>627</v>
      </c>
      <c r="D511" s="59" t="s">
        <v>626</v>
      </c>
      <c r="E511" s="59" t="s">
        <v>625</v>
      </c>
      <c r="F511" s="59" t="s">
        <v>624</v>
      </c>
      <c r="G511" s="39" t="s">
        <v>502</v>
      </c>
      <c r="H511" s="40"/>
    </row>
    <row r="512" spans="1:8" ht="31.5" customHeight="1" thickBot="1" x14ac:dyDescent="0.3">
      <c r="A512" s="34"/>
      <c r="B512" s="37"/>
      <c r="C512" s="60"/>
      <c r="D512" s="60"/>
      <c r="E512" s="60"/>
      <c r="F512" s="60"/>
      <c r="G512" s="8" t="s">
        <v>537</v>
      </c>
      <c r="H512" s="16">
        <v>2</v>
      </c>
    </row>
    <row r="513" spans="1:8" ht="15.75" customHeight="1" x14ac:dyDescent="0.25">
      <c r="A513" s="34"/>
      <c r="B513" s="37"/>
      <c r="C513" s="60"/>
      <c r="D513" s="60"/>
      <c r="E513" s="60"/>
      <c r="F513" s="60"/>
      <c r="G513" s="39" t="s">
        <v>413</v>
      </c>
      <c r="H513" s="40"/>
    </row>
    <row r="514" spans="1:8" ht="15.75" customHeight="1" thickBot="1" x14ac:dyDescent="0.3">
      <c r="A514" s="34"/>
      <c r="B514" s="37"/>
      <c r="C514" s="60"/>
      <c r="D514" s="60"/>
      <c r="E514" s="60"/>
      <c r="F514" s="60"/>
      <c r="G514" s="8" t="s">
        <v>412</v>
      </c>
      <c r="H514" s="16">
        <v>2</v>
      </c>
    </row>
    <row r="515" spans="1:8" ht="15.75" customHeight="1" x14ac:dyDescent="0.25">
      <c r="A515" s="34"/>
      <c r="B515" s="37"/>
      <c r="C515" s="60"/>
      <c r="D515" s="60"/>
      <c r="E515" s="60"/>
      <c r="F515" s="60"/>
      <c r="G515" s="39" t="s">
        <v>298</v>
      </c>
      <c r="H515" s="40"/>
    </row>
    <row r="516" spans="1:8" ht="31.5" customHeight="1" thickBot="1" x14ac:dyDescent="0.3">
      <c r="A516" s="34"/>
      <c r="B516" s="37"/>
      <c r="C516" s="60"/>
      <c r="D516" s="60"/>
      <c r="E516" s="60"/>
      <c r="F516" s="60"/>
      <c r="G516" s="8" t="s">
        <v>450</v>
      </c>
      <c r="H516" s="16">
        <v>1</v>
      </c>
    </row>
    <row r="517" spans="1:8" ht="15.75" customHeight="1" x14ac:dyDescent="0.25">
      <c r="A517" s="34"/>
      <c r="B517" s="37"/>
      <c r="C517" s="60"/>
      <c r="D517" s="60"/>
      <c r="E517" s="60"/>
      <c r="F517" s="60"/>
      <c r="G517" s="39" t="s">
        <v>272</v>
      </c>
      <c r="H517" s="40"/>
    </row>
    <row r="518" spans="1:8" ht="15.75" customHeight="1" thickBot="1" x14ac:dyDescent="0.3">
      <c r="A518" s="34"/>
      <c r="B518" s="37"/>
      <c r="C518" s="60"/>
      <c r="D518" s="60"/>
      <c r="E518" s="60"/>
      <c r="F518" s="60"/>
      <c r="G518" s="8" t="s">
        <v>554</v>
      </c>
      <c r="H518" s="16">
        <v>2</v>
      </c>
    </row>
    <row r="519" spans="1:8" ht="15.75" customHeight="1" x14ac:dyDescent="0.25">
      <c r="A519" s="34"/>
      <c r="B519" s="37"/>
      <c r="C519" s="60"/>
      <c r="D519" s="60"/>
      <c r="E519" s="60"/>
      <c r="F519" s="60"/>
      <c r="G519" s="39" t="s">
        <v>355</v>
      </c>
      <c r="H519" s="40"/>
    </row>
    <row r="520" spans="1:8" ht="15.75" customHeight="1" thickBot="1" x14ac:dyDescent="0.3">
      <c r="A520" s="34"/>
      <c r="B520" s="37"/>
      <c r="C520" s="60"/>
      <c r="D520" s="60"/>
      <c r="E520" s="60"/>
      <c r="F520" s="60"/>
      <c r="G520" s="8" t="s">
        <v>354</v>
      </c>
      <c r="H520" s="16">
        <v>1</v>
      </c>
    </row>
    <row r="521" spans="1:8" ht="15.75" customHeight="1" x14ac:dyDescent="0.25">
      <c r="A521" s="34"/>
      <c r="B521" s="37"/>
      <c r="C521" s="60"/>
      <c r="D521" s="60"/>
      <c r="E521" s="60"/>
      <c r="F521" s="60"/>
      <c r="G521" s="39" t="s">
        <v>336</v>
      </c>
      <c r="H521" s="40"/>
    </row>
    <row r="522" spans="1:8" ht="15.75" customHeight="1" x14ac:dyDescent="0.25">
      <c r="A522" s="34"/>
      <c r="B522" s="37"/>
      <c r="C522" s="60"/>
      <c r="D522" s="60"/>
      <c r="E522" s="60"/>
      <c r="F522" s="60"/>
      <c r="G522" s="8" t="s">
        <v>421</v>
      </c>
      <c r="H522" s="16">
        <v>8</v>
      </c>
    </row>
    <row r="523" spans="1:8" ht="31.5" customHeight="1" x14ac:dyDescent="0.25">
      <c r="A523" s="34"/>
      <c r="B523" s="37"/>
      <c r="C523" s="60"/>
      <c r="D523" s="60"/>
      <c r="E523" s="60"/>
      <c r="F523" s="60"/>
      <c r="G523" s="8" t="s">
        <v>420</v>
      </c>
      <c r="H523" s="16">
        <v>3</v>
      </c>
    </row>
    <row r="524" spans="1:8" ht="16.5" customHeight="1" thickBot="1" x14ac:dyDescent="0.3">
      <c r="A524" s="34"/>
      <c r="B524" s="37"/>
      <c r="C524" s="61"/>
      <c r="D524" s="61"/>
      <c r="E524" s="61"/>
      <c r="F524" s="61"/>
      <c r="G524" s="41" t="s">
        <v>8</v>
      </c>
      <c r="H524" s="43">
        <f>SUM(H512:H512,H514:H514,H516:H516,H518:H518,H520:H520,H522:H523)</f>
        <v>19</v>
      </c>
    </row>
    <row r="525" spans="1:8" ht="72" customHeight="1" thickBot="1" x14ac:dyDescent="0.3">
      <c r="A525" s="35"/>
      <c r="B525" s="38"/>
      <c r="C525" s="67" t="s">
        <v>623</v>
      </c>
      <c r="D525" s="67"/>
      <c r="E525" s="67"/>
      <c r="F525" s="68"/>
      <c r="G525" s="42"/>
      <c r="H525" s="44"/>
    </row>
    <row r="526" spans="1:8" ht="15.75" customHeight="1" x14ac:dyDescent="0.25">
      <c r="A526" s="33">
        <v>29</v>
      </c>
      <c r="B526" s="36" t="s">
        <v>578</v>
      </c>
      <c r="C526" s="59" t="s">
        <v>622</v>
      </c>
      <c r="D526" s="59" t="s">
        <v>621</v>
      </c>
      <c r="E526" s="59" t="s">
        <v>620</v>
      </c>
      <c r="F526" s="59" t="s">
        <v>619</v>
      </c>
      <c r="G526" s="39" t="s">
        <v>413</v>
      </c>
      <c r="H526" s="40"/>
    </row>
    <row r="527" spans="1:8" ht="15.75" customHeight="1" thickBot="1" x14ac:dyDescent="0.3">
      <c r="A527" s="34"/>
      <c r="B527" s="37"/>
      <c r="C527" s="60"/>
      <c r="D527" s="60"/>
      <c r="E527" s="60"/>
      <c r="F527" s="60"/>
      <c r="G527" s="8" t="s">
        <v>412</v>
      </c>
      <c r="H527" s="16">
        <v>2</v>
      </c>
    </row>
    <row r="528" spans="1:8" ht="15.75" customHeight="1" x14ac:dyDescent="0.25">
      <c r="A528" s="34"/>
      <c r="B528" s="37"/>
      <c r="C528" s="60"/>
      <c r="D528" s="60"/>
      <c r="E528" s="60"/>
      <c r="F528" s="60"/>
      <c r="G528" s="39" t="s">
        <v>355</v>
      </c>
      <c r="H528" s="40"/>
    </row>
    <row r="529" spans="1:8" ht="15.75" customHeight="1" x14ac:dyDescent="0.25">
      <c r="A529" s="34"/>
      <c r="B529" s="37"/>
      <c r="C529" s="60"/>
      <c r="D529" s="60"/>
      <c r="E529" s="60"/>
      <c r="F529" s="60"/>
      <c r="G529" s="8" t="s">
        <v>354</v>
      </c>
      <c r="H529" s="16">
        <v>2</v>
      </c>
    </row>
    <row r="530" spans="1:8" ht="155.25" customHeight="1" thickBot="1" x14ac:dyDescent="0.3">
      <c r="A530" s="34"/>
      <c r="B530" s="37"/>
      <c r="C530" s="61"/>
      <c r="D530" s="61"/>
      <c r="E530" s="61"/>
      <c r="F530" s="61"/>
      <c r="G530" s="41" t="s">
        <v>8</v>
      </c>
      <c r="H530" s="43">
        <f>SUM(H527:H527,H529:H529)</f>
        <v>4</v>
      </c>
    </row>
    <row r="531" spans="1:8" ht="66.75" customHeight="1" thickBot="1" x14ac:dyDescent="0.3">
      <c r="A531" s="35"/>
      <c r="B531" s="38"/>
      <c r="C531" s="67" t="s">
        <v>618</v>
      </c>
      <c r="D531" s="67"/>
      <c r="E531" s="67"/>
      <c r="F531" s="68"/>
      <c r="G531" s="42"/>
      <c r="H531" s="44"/>
    </row>
    <row r="532" spans="1:8" ht="15.75" customHeight="1" x14ac:dyDescent="0.25">
      <c r="A532" s="33">
        <v>30</v>
      </c>
      <c r="B532" s="36" t="s">
        <v>552</v>
      </c>
      <c r="C532" s="59" t="s">
        <v>617</v>
      </c>
      <c r="D532" s="59" t="s">
        <v>616</v>
      </c>
      <c r="E532" s="59" t="s">
        <v>615</v>
      </c>
      <c r="F532" s="59" t="s">
        <v>614</v>
      </c>
      <c r="G532" s="39" t="s">
        <v>393</v>
      </c>
      <c r="H532" s="40"/>
    </row>
    <row r="533" spans="1:8" ht="15.75" customHeight="1" thickBot="1" x14ac:dyDescent="0.3">
      <c r="A533" s="34"/>
      <c r="B533" s="37"/>
      <c r="C533" s="60"/>
      <c r="D533" s="60"/>
      <c r="E533" s="60"/>
      <c r="F533" s="60"/>
      <c r="G533" s="8" t="s">
        <v>451</v>
      </c>
      <c r="H533" s="16">
        <v>1</v>
      </c>
    </row>
    <row r="534" spans="1:8" ht="15.75" customHeight="1" x14ac:dyDescent="0.25">
      <c r="A534" s="34"/>
      <c r="B534" s="37"/>
      <c r="C534" s="60"/>
      <c r="D534" s="60"/>
      <c r="E534" s="60"/>
      <c r="F534" s="60"/>
      <c r="G534" s="39" t="s">
        <v>502</v>
      </c>
      <c r="H534" s="40"/>
    </row>
    <row r="535" spans="1:8" ht="31.5" customHeight="1" thickBot="1" x14ac:dyDescent="0.3">
      <c r="A535" s="34"/>
      <c r="B535" s="37"/>
      <c r="C535" s="60"/>
      <c r="D535" s="60"/>
      <c r="E535" s="60"/>
      <c r="F535" s="60"/>
      <c r="G535" s="8" t="s">
        <v>537</v>
      </c>
      <c r="H535" s="16">
        <v>2</v>
      </c>
    </row>
    <row r="536" spans="1:8" ht="15.75" customHeight="1" x14ac:dyDescent="0.25">
      <c r="A536" s="34"/>
      <c r="B536" s="37"/>
      <c r="C536" s="60"/>
      <c r="D536" s="60"/>
      <c r="E536" s="60"/>
      <c r="F536" s="60"/>
      <c r="G536" s="39" t="s">
        <v>413</v>
      </c>
      <c r="H536" s="40"/>
    </row>
    <row r="537" spans="1:8" ht="15.75" customHeight="1" thickBot="1" x14ac:dyDescent="0.3">
      <c r="A537" s="34"/>
      <c r="B537" s="37"/>
      <c r="C537" s="60"/>
      <c r="D537" s="60"/>
      <c r="E537" s="60"/>
      <c r="F537" s="60"/>
      <c r="G537" s="8" t="s">
        <v>412</v>
      </c>
      <c r="H537" s="16">
        <v>2</v>
      </c>
    </row>
    <row r="538" spans="1:8" ht="15.75" customHeight="1" x14ac:dyDescent="0.25">
      <c r="A538" s="34"/>
      <c r="B538" s="37"/>
      <c r="C538" s="60"/>
      <c r="D538" s="60"/>
      <c r="E538" s="60"/>
      <c r="F538" s="60"/>
      <c r="G538" s="39" t="s">
        <v>298</v>
      </c>
      <c r="H538" s="40"/>
    </row>
    <row r="539" spans="1:8" ht="32.25" thickBot="1" x14ac:dyDescent="0.3">
      <c r="A539" s="34"/>
      <c r="B539" s="37"/>
      <c r="C539" s="60"/>
      <c r="D539" s="60"/>
      <c r="E539" s="60"/>
      <c r="F539" s="60"/>
      <c r="G539" s="8" t="s">
        <v>423</v>
      </c>
      <c r="H539" s="16">
        <v>5</v>
      </c>
    </row>
    <row r="540" spans="1:8" ht="15.75" customHeight="1" x14ac:dyDescent="0.25">
      <c r="A540" s="34"/>
      <c r="B540" s="37"/>
      <c r="C540" s="60"/>
      <c r="D540" s="60"/>
      <c r="E540" s="60"/>
      <c r="F540" s="60"/>
      <c r="G540" s="39" t="s">
        <v>307</v>
      </c>
      <c r="H540" s="40"/>
    </row>
    <row r="541" spans="1:8" ht="15.75" customHeight="1" thickBot="1" x14ac:dyDescent="0.3">
      <c r="A541" s="34"/>
      <c r="B541" s="37"/>
      <c r="C541" s="60"/>
      <c r="D541" s="60"/>
      <c r="E541" s="60"/>
      <c r="F541" s="60"/>
      <c r="G541" s="8" t="s">
        <v>567</v>
      </c>
      <c r="H541" s="16">
        <v>1</v>
      </c>
    </row>
    <row r="542" spans="1:8" ht="15.75" customHeight="1" x14ac:dyDescent="0.25">
      <c r="A542" s="34"/>
      <c r="B542" s="37"/>
      <c r="C542" s="60"/>
      <c r="D542" s="60"/>
      <c r="E542" s="60"/>
      <c r="F542" s="60"/>
      <c r="G542" s="39" t="s">
        <v>518</v>
      </c>
      <c r="H542" s="40"/>
    </row>
    <row r="543" spans="1:8" ht="31.5" customHeight="1" x14ac:dyDescent="0.25">
      <c r="A543" s="34"/>
      <c r="B543" s="37"/>
      <c r="C543" s="60"/>
      <c r="D543" s="60"/>
      <c r="E543" s="60"/>
      <c r="F543" s="60"/>
      <c r="G543" s="8" t="s">
        <v>517</v>
      </c>
      <c r="H543" s="16">
        <v>2</v>
      </c>
    </row>
    <row r="544" spans="1:8" ht="31.5" customHeight="1" thickBot="1" x14ac:dyDescent="0.3">
      <c r="A544" s="34"/>
      <c r="B544" s="37"/>
      <c r="C544" s="60"/>
      <c r="D544" s="60"/>
      <c r="E544" s="60"/>
      <c r="F544" s="60"/>
      <c r="G544" s="8" t="s">
        <v>516</v>
      </c>
      <c r="H544" s="16">
        <v>2</v>
      </c>
    </row>
    <row r="545" spans="1:8" ht="15.75" customHeight="1" x14ac:dyDescent="0.25">
      <c r="A545" s="34"/>
      <c r="B545" s="37"/>
      <c r="C545" s="60"/>
      <c r="D545" s="60"/>
      <c r="E545" s="60"/>
      <c r="F545" s="60"/>
      <c r="G545" s="39" t="s">
        <v>272</v>
      </c>
      <c r="H545" s="40"/>
    </row>
    <row r="546" spans="1:8" ht="31.5" customHeight="1" thickBot="1" x14ac:dyDescent="0.3">
      <c r="A546" s="34"/>
      <c r="B546" s="37"/>
      <c r="C546" s="60"/>
      <c r="D546" s="60"/>
      <c r="E546" s="60"/>
      <c r="F546" s="60"/>
      <c r="G546" s="8" t="s">
        <v>613</v>
      </c>
      <c r="H546" s="16">
        <v>4</v>
      </c>
    </row>
    <row r="547" spans="1:8" ht="15.75" customHeight="1" x14ac:dyDescent="0.25">
      <c r="A547" s="34"/>
      <c r="B547" s="37"/>
      <c r="C547" s="60"/>
      <c r="D547" s="60"/>
      <c r="E547" s="60"/>
      <c r="F547" s="60"/>
      <c r="G547" s="39" t="s">
        <v>612</v>
      </c>
      <c r="H547" s="40"/>
    </row>
    <row r="548" spans="1:8" ht="31.5" customHeight="1" x14ac:dyDescent="0.25">
      <c r="A548" s="34"/>
      <c r="B548" s="37"/>
      <c r="C548" s="60"/>
      <c r="D548" s="60"/>
      <c r="E548" s="60"/>
      <c r="F548" s="60"/>
      <c r="G548" s="8" t="s">
        <v>611</v>
      </c>
      <c r="H548" s="16">
        <v>8</v>
      </c>
    </row>
    <row r="549" spans="1:8" ht="15.75" customHeight="1" x14ac:dyDescent="0.25">
      <c r="A549" s="34"/>
      <c r="B549" s="37"/>
      <c r="C549" s="60"/>
      <c r="D549" s="60"/>
      <c r="E549" s="60"/>
      <c r="F549" s="60"/>
      <c r="G549" s="8" t="s">
        <v>610</v>
      </c>
      <c r="H549" s="16">
        <v>5</v>
      </c>
    </row>
    <row r="550" spans="1:8" ht="15.75" customHeight="1" x14ac:dyDescent="0.25">
      <c r="A550" s="34"/>
      <c r="B550" s="37"/>
      <c r="C550" s="60"/>
      <c r="D550" s="60"/>
      <c r="E550" s="60"/>
      <c r="F550" s="60"/>
      <c r="G550" s="8" t="s">
        <v>609</v>
      </c>
      <c r="H550" s="16">
        <v>5</v>
      </c>
    </row>
    <row r="551" spans="1:8" ht="15.75" customHeight="1" x14ac:dyDescent="0.25">
      <c r="A551" s="34"/>
      <c r="B551" s="37"/>
      <c r="C551" s="60"/>
      <c r="D551" s="60"/>
      <c r="E551" s="60"/>
      <c r="F551" s="60"/>
      <c r="G551" s="8" t="s">
        <v>608</v>
      </c>
      <c r="H551" s="16">
        <v>8</v>
      </c>
    </row>
    <row r="552" spans="1:8" ht="31.5" customHeight="1" x14ac:dyDescent="0.25">
      <c r="A552" s="34"/>
      <c r="B552" s="37"/>
      <c r="C552" s="60"/>
      <c r="D552" s="60"/>
      <c r="E552" s="60"/>
      <c r="F552" s="60"/>
      <c r="G552" s="8" t="s">
        <v>607</v>
      </c>
      <c r="H552" s="16">
        <v>5</v>
      </c>
    </row>
    <row r="553" spans="1:8" ht="15.75" customHeight="1" x14ac:dyDescent="0.25">
      <c r="A553" s="34"/>
      <c r="B553" s="37"/>
      <c r="C553" s="60"/>
      <c r="D553" s="60"/>
      <c r="E553" s="60"/>
      <c r="F553" s="60"/>
      <c r="G553" s="8" t="s">
        <v>606</v>
      </c>
      <c r="H553" s="16">
        <v>5</v>
      </c>
    </row>
    <row r="554" spans="1:8" ht="15.75" customHeight="1" x14ac:dyDescent="0.25">
      <c r="A554" s="34"/>
      <c r="B554" s="37"/>
      <c r="C554" s="60"/>
      <c r="D554" s="60"/>
      <c r="E554" s="60"/>
      <c r="F554" s="60"/>
      <c r="G554" s="8" t="s">
        <v>605</v>
      </c>
      <c r="H554" s="16">
        <v>5</v>
      </c>
    </row>
    <row r="555" spans="1:8" ht="15.75" customHeight="1" thickBot="1" x14ac:dyDescent="0.3">
      <c r="A555" s="34"/>
      <c r="B555" s="37"/>
      <c r="C555" s="60"/>
      <c r="D555" s="60"/>
      <c r="E555" s="60"/>
      <c r="F555" s="60"/>
      <c r="G555" s="8" t="s">
        <v>604</v>
      </c>
      <c r="H555" s="16">
        <v>28</v>
      </c>
    </row>
    <row r="556" spans="1:8" ht="15.75" customHeight="1" x14ac:dyDescent="0.25">
      <c r="A556" s="34"/>
      <c r="B556" s="37"/>
      <c r="C556" s="60"/>
      <c r="D556" s="60"/>
      <c r="E556" s="60"/>
      <c r="F556" s="60"/>
      <c r="G556" s="39" t="s">
        <v>603</v>
      </c>
      <c r="H556" s="40"/>
    </row>
    <row r="557" spans="1:8" ht="31.5" customHeight="1" x14ac:dyDescent="0.25">
      <c r="A557" s="34"/>
      <c r="B557" s="37"/>
      <c r="C557" s="60"/>
      <c r="D557" s="60"/>
      <c r="E557" s="60"/>
      <c r="F557" s="60"/>
      <c r="G557" s="8" t="s">
        <v>602</v>
      </c>
      <c r="H557" s="16">
        <v>3</v>
      </c>
    </row>
    <row r="558" spans="1:8" ht="15.75" customHeight="1" x14ac:dyDescent="0.25">
      <c r="A558" s="34"/>
      <c r="B558" s="37"/>
      <c r="C558" s="60"/>
      <c r="D558" s="60"/>
      <c r="E558" s="60"/>
      <c r="F558" s="60"/>
      <c r="G558" s="8" t="s">
        <v>601</v>
      </c>
      <c r="H558" s="16">
        <v>2</v>
      </c>
    </row>
    <row r="559" spans="1:8" ht="15.75" customHeight="1" x14ac:dyDescent="0.25">
      <c r="A559" s="34"/>
      <c r="B559" s="37"/>
      <c r="C559" s="60"/>
      <c r="D559" s="60"/>
      <c r="E559" s="60"/>
      <c r="F559" s="60"/>
      <c r="G559" s="8" t="s">
        <v>600</v>
      </c>
      <c r="H559" s="16">
        <v>3</v>
      </c>
    </row>
    <row r="560" spans="1:8" ht="47.25" customHeight="1" x14ac:dyDescent="0.25">
      <c r="A560" s="34"/>
      <c r="B560" s="37"/>
      <c r="C560" s="60"/>
      <c r="D560" s="60"/>
      <c r="E560" s="60"/>
      <c r="F560" s="60"/>
      <c r="G560" s="8" t="s">
        <v>599</v>
      </c>
      <c r="H560" s="16">
        <v>3</v>
      </c>
    </row>
    <row r="561" spans="1:8" ht="47.25" customHeight="1" x14ac:dyDescent="0.25">
      <c r="A561" s="34"/>
      <c r="B561" s="37"/>
      <c r="C561" s="60"/>
      <c r="D561" s="60"/>
      <c r="E561" s="60"/>
      <c r="F561" s="60"/>
      <c r="G561" s="8" t="s">
        <v>598</v>
      </c>
      <c r="H561" s="16">
        <v>3</v>
      </c>
    </row>
    <row r="562" spans="1:8" ht="15.75" customHeight="1" x14ac:dyDescent="0.25">
      <c r="A562" s="34"/>
      <c r="B562" s="37"/>
      <c r="C562" s="60"/>
      <c r="D562" s="60"/>
      <c r="E562" s="60"/>
      <c r="F562" s="60"/>
      <c r="G562" s="8" t="s">
        <v>597</v>
      </c>
      <c r="H562" s="16">
        <v>2</v>
      </c>
    </row>
    <row r="563" spans="1:8" ht="15.75" customHeight="1" x14ac:dyDescent="0.25">
      <c r="A563" s="34"/>
      <c r="B563" s="37"/>
      <c r="C563" s="60"/>
      <c r="D563" s="60"/>
      <c r="E563" s="60"/>
      <c r="F563" s="60"/>
      <c r="G563" s="8" t="s">
        <v>596</v>
      </c>
      <c r="H563" s="16">
        <v>2</v>
      </c>
    </row>
    <row r="564" spans="1:8" ht="15.75" customHeight="1" x14ac:dyDescent="0.25">
      <c r="A564" s="34"/>
      <c r="B564" s="37"/>
      <c r="C564" s="60"/>
      <c r="D564" s="60"/>
      <c r="E564" s="60"/>
      <c r="F564" s="60"/>
      <c r="G564" s="8" t="s">
        <v>595</v>
      </c>
      <c r="H564" s="16">
        <v>2</v>
      </c>
    </row>
    <row r="565" spans="1:8" ht="15.75" customHeight="1" thickBot="1" x14ac:dyDescent="0.3">
      <c r="A565" s="34"/>
      <c r="B565" s="37"/>
      <c r="C565" s="60"/>
      <c r="D565" s="60"/>
      <c r="E565" s="60"/>
      <c r="F565" s="60"/>
      <c r="G565" s="8" t="s">
        <v>594</v>
      </c>
      <c r="H565" s="16">
        <v>15</v>
      </c>
    </row>
    <row r="566" spans="1:8" ht="15.75" customHeight="1" x14ac:dyDescent="0.25">
      <c r="A566" s="34"/>
      <c r="B566" s="37"/>
      <c r="C566" s="60"/>
      <c r="D566" s="60"/>
      <c r="E566" s="60"/>
      <c r="F566" s="60"/>
      <c r="G566" s="39" t="s">
        <v>333</v>
      </c>
      <c r="H566" s="40"/>
    </row>
    <row r="567" spans="1:8" ht="78.75" customHeight="1" x14ac:dyDescent="0.25">
      <c r="A567" s="34"/>
      <c r="B567" s="37"/>
      <c r="C567" s="60"/>
      <c r="D567" s="60"/>
      <c r="E567" s="60"/>
      <c r="F567" s="60"/>
      <c r="G567" s="8" t="s">
        <v>593</v>
      </c>
      <c r="H567" s="16">
        <v>9</v>
      </c>
    </row>
    <row r="568" spans="1:8" ht="63" customHeight="1" x14ac:dyDescent="0.25">
      <c r="A568" s="34"/>
      <c r="B568" s="37"/>
      <c r="C568" s="60"/>
      <c r="D568" s="60"/>
      <c r="E568" s="60"/>
      <c r="F568" s="60"/>
      <c r="G568" s="8" t="s">
        <v>592</v>
      </c>
      <c r="H568" s="16">
        <v>5</v>
      </c>
    </row>
    <row r="569" spans="1:8" ht="47.25" customHeight="1" x14ac:dyDescent="0.25">
      <c r="A569" s="34"/>
      <c r="B569" s="37"/>
      <c r="C569" s="60"/>
      <c r="D569" s="60"/>
      <c r="E569" s="60"/>
      <c r="F569" s="60"/>
      <c r="G569" s="8" t="s">
        <v>353</v>
      </c>
      <c r="H569" s="16">
        <v>3</v>
      </c>
    </row>
    <row r="570" spans="1:8" ht="31.5" customHeight="1" x14ac:dyDescent="0.25">
      <c r="A570" s="34"/>
      <c r="B570" s="37"/>
      <c r="C570" s="60"/>
      <c r="D570" s="60"/>
      <c r="E570" s="60"/>
      <c r="F570" s="60"/>
      <c r="G570" s="8" t="s">
        <v>591</v>
      </c>
      <c r="H570" s="16">
        <v>8</v>
      </c>
    </row>
    <row r="571" spans="1:8" ht="181.5" customHeight="1" x14ac:dyDescent="0.25">
      <c r="A571" s="34"/>
      <c r="B571" s="37"/>
      <c r="C571" s="60"/>
      <c r="D571" s="60"/>
      <c r="E571" s="60"/>
      <c r="F571" s="60"/>
      <c r="G571" s="8" t="s">
        <v>457</v>
      </c>
      <c r="H571" s="16">
        <v>5</v>
      </c>
    </row>
    <row r="572" spans="1:8" ht="16.5" customHeight="1" thickBot="1" x14ac:dyDescent="0.3">
      <c r="A572" s="34"/>
      <c r="B572" s="37"/>
      <c r="C572" s="61"/>
      <c r="D572" s="61"/>
      <c r="E572" s="61"/>
      <c r="F572" s="61"/>
      <c r="G572" s="41" t="s">
        <v>8</v>
      </c>
      <c r="H572" s="43">
        <f>SUM(H533:H533,H535:H535,H537:H537,H539:H539,H541:H541,H543:H544,H546:H546,H548:H555,H557:H565,H567:H571)</f>
        <v>153</v>
      </c>
    </row>
    <row r="573" spans="1:8" ht="72.75" customHeight="1" thickBot="1" x14ac:dyDescent="0.3">
      <c r="A573" s="35"/>
      <c r="B573" s="38"/>
      <c r="C573" s="67" t="s">
        <v>590</v>
      </c>
      <c r="D573" s="67"/>
      <c r="E573" s="67"/>
      <c r="F573" s="68"/>
      <c r="G573" s="42"/>
      <c r="H573" s="44"/>
    </row>
    <row r="574" spans="1:8" ht="15.75" customHeight="1" x14ac:dyDescent="0.25">
      <c r="A574" s="33">
        <v>31</v>
      </c>
      <c r="B574" s="36" t="s">
        <v>589</v>
      </c>
      <c r="C574" s="59" t="s">
        <v>588</v>
      </c>
      <c r="D574" s="59" t="s">
        <v>587</v>
      </c>
      <c r="E574" s="59" t="s">
        <v>586</v>
      </c>
      <c r="F574" s="59" t="s">
        <v>561</v>
      </c>
      <c r="G574" s="39" t="s">
        <v>413</v>
      </c>
      <c r="H574" s="40"/>
    </row>
    <row r="575" spans="1:8" ht="15.75" customHeight="1" thickBot="1" x14ac:dyDescent="0.3">
      <c r="A575" s="34"/>
      <c r="B575" s="37"/>
      <c r="C575" s="60"/>
      <c r="D575" s="60"/>
      <c r="E575" s="60"/>
      <c r="F575" s="60"/>
      <c r="G575" s="8" t="s">
        <v>412</v>
      </c>
      <c r="H575" s="16">
        <v>1</v>
      </c>
    </row>
    <row r="576" spans="1:8" ht="15.75" customHeight="1" x14ac:dyDescent="0.25">
      <c r="A576" s="34"/>
      <c r="B576" s="37"/>
      <c r="C576" s="60"/>
      <c r="D576" s="60"/>
      <c r="E576" s="60"/>
      <c r="F576" s="60"/>
      <c r="G576" s="39" t="s">
        <v>298</v>
      </c>
      <c r="H576" s="40"/>
    </row>
    <row r="577" spans="1:8" ht="31.5" customHeight="1" x14ac:dyDescent="0.25">
      <c r="A577" s="34"/>
      <c r="B577" s="37"/>
      <c r="C577" s="60"/>
      <c r="D577" s="60"/>
      <c r="E577" s="60"/>
      <c r="F577" s="60"/>
      <c r="G577" s="8" t="s">
        <v>450</v>
      </c>
      <c r="H577" s="16">
        <v>1</v>
      </c>
    </row>
    <row r="578" spans="1:8" ht="31.5" customHeight="1" thickBot="1" x14ac:dyDescent="0.3">
      <c r="A578" s="34"/>
      <c r="B578" s="37"/>
      <c r="C578" s="60"/>
      <c r="D578" s="60"/>
      <c r="E578" s="60"/>
      <c r="F578" s="60"/>
      <c r="G578" s="8" t="s">
        <v>439</v>
      </c>
      <c r="H578" s="16">
        <v>1</v>
      </c>
    </row>
    <row r="579" spans="1:8" ht="15.75" customHeight="1" x14ac:dyDescent="0.25">
      <c r="A579" s="34"/>
      <c r="B579" s="37"/>
      <c r="C579" s="60"/>
      <c r="D579" s="60"/>
      <c r="E579" s="60"/>
      <c r="F579" s="60"/>
      <c r="G579" s="39" t="s">
        <v>296</v>
      </c>
      <c r="H579" s="40"/>
    </row>
    <row r="580" spans="1:8" ht="31.5" customHeight="1" thickBot="1" x14ac:dyDescent="0.3">
      <c r="A580" s="34"/>
      <c r="B580" s="37"/>
      <c r="C580" s="60"/>
      <c r="D580" s="60"/>
      <c r="E580" s="60"/>
      <c r="F580" s="60"/>
      <c r="G580" s="8" t="s">
        <v>422</v>
      </c>
      <c r="H580" s="16">
        <v>1</v>
      </c>
    </row>
    <row r="581" spans="1:8" ht="15.75" customHeight="1" x14ac:dyDescent="0.25">
      <c r="A581" s="34"/>
      <c r="B581" s="37"/>
      <c r="C581" s="60"/>
      <c r="D581" s="60"/>
      <c r="E581" s="60"/>
      <c r="F581" s="60"/>
      <c r="G581" s="39" t="s">
        <v>272</v>
      </c>
      <c r="H581" s="40"/>
    </row>
    <row r="582" spans="1:8" ht="31.5" x14ac:dyDescent="0.25">
      <c r="A582" s="34"/>
      <c r="B582" s="37"/>
      <c r="C582" s="60"/>
      <c r="D582" s="60"/>
      <c r="E582" s="60"/>
      <c r="F582" s="60"/>
      <c r="G582" s="8" t="s">
        <v>585</v>
      </c>
      <c r="H582" s="16">
        <v>4</v>
      </c>
    </row>
    <row r="583" spans="1:8" ht="16.5" customHeight="1" thickBot="1" x14ac:dyDescent="0.3">
      <c r="A583" s="34"/>
      <c r="B583" s="37"/>
      <c r="C583" s="61"/>
      <c r="D583" s="61"/>
      <c r="E583" s="61"/>
      <c r="F583" s="61"/>
      <c r="G583" s="41" t="s">
        <v>8</v>
      </c>
      <c r="H583" s="43">
        <f>SUM(H575:H575,H577:H578,H580:H580,H582:H582)</f>
        <v>8</v>
      </c>
    </row>
    <row r="584" spans="1:8" ht="80.25" customHeight="1" thickBot="1" x14ac:dyDescent="0.3">
      <c r="A584" s="35"/>
      <c r="B584" s="38"/>
      <c r="C584" s="67" t="s">
        <v>584</v>
      </c>
      <c r="D584" s="67"/>
      <c r="E584" s="67"/>
      <c r="F584" s="68"/>
      <c r="G584" s="42"/>
      <c r="H584" s="44"/>
    </row>
    <row r="585" spans="1:8" ht="15.75" customHeight="1" x14ac:dyDescent="0.25">
      <c r="A585" s="33">
        <v>32</v>
      </c>
      <c r="B585" s="36" t="s">
        <v>578</v>
      </c>
      <c r="C585" s="59" t="s">
        <v>583</v>
      </c>
      <c r="D585" s="59" t="s">
        <v>582</v>
      </c>
      <c r="E585" s="59" t="s">
        <v>575</v>
      </c>
      <c r="F585" s="59" t="s">
        <v>581</v>
      </c>
      <c r="G585" s="39" t="s">
        <v>426</v>
      </c>
      <c r="H585" s="40"/>
    </row>
    <row r="586" spans="1:8" ht="15.75" customHeight="1" thickBot="1" x14ac:dyDescent="0.3">
      <c r="A586" s="34"/>
      <c r="B586" s="37"/>
      <c r="C586" s="60"/>
      <c r="D586" s="60"/>
      <c r="E586" s="60"/>
      <c r="F586" s="60"/>
      <c r="G586" s="8" t="s">
        <v>580</v>
      </c>
      <c r="H586" s="16">
        <v>32</v>
      </c>
    </row>
    <row r="587" spans="1:8" ht="15.75" customHeight="1" x14ac:dyDescent="0.25">
      <c r="A587" s="34"/>
      <c r="B587" s="37"/>
      <c r="C587" s="60"/>
      <c r="D587" s="60"/>
      <c r="E587" s="60"/>
      <c r="F587" s="60"/>
      <c r="G587" s="39" t="s">
        <v>413</v>
      </c>
      <c r="H587" s="40"/>
    </row>
    <row r="588" spans="1:8" ht="15.75" customHeight="1" thickBot="1" x14ac:dyDescent="0.3">
      <c r="A588" s="34"/>
      <c r="B588" s="37"/>
      <c r="C588" s="60"/>
      <c r="D588" s="60"/>
      <c r="E588" s="60"/>
      <c r="F588" s="60"/>
      <c r="G588" s="8" t="s">
        <v>412</v>
      </c>
      <c r="H588" s="16">
        <v>1</v>
      </c>
    </row>
    <row r="589" spans="1:8" ht="15.75" customHeight="1" x14ac:dyDescent="0.25">
      <c r="A589" s="34"/>
      <c r="B589" s="37"/>
      <c r="C589" s="60"/>
      <c r="D589" s="60"/>
      <c r="E589" s="60"/>
      <c r="F589" s="60"/>
      <c r="G589" s="39" t="s">
        <v>296</v>
      </c>
      <c r="H589" s="40"/>
    </row>
    <row r="590" spans="1:8" ht="31.5" customHeight="1" thickBot="1" x14ac:dyDescent="0.3">
      <c r="A590" s="34"/>
      <c r="B590" s="37"/>
      <c r="C590" s="60"/>
      <c r="D590" s="60"/>
      <c r="E590" s="60"/>
      <c r="F590" s="60"/>
      <c r="G590" s="8" t="s">
        <v>422</v>
      </c>
      <c r="H590" s="16">
        <v>1</v>
      </c>
    </row>
    <row r="591" spans="1:8" ht="15.75" customHeight="1" x14ac:dyDescent="0.25">
      <c r="A591" s="34"/>
      <c r="B591" s="37"/>
      <c r="C591" s="60"/>
      <c r="D591" s="60"/>
      <c r="E591" s="60"/>
      <c r="F591" s="60"/>
      <c r="G591" s="39" t="s">
        <v>355</v>
      </c>
      <c r="H591" s="40"/>
    </row>
    <row r="592" spans="1:8" ht="15.75" customHeight="1" x14ac:dyDescent="0.25">
      <c r="A592" s="34"/>
      <c r="B592" s="37"/>
      <c r="C592" s="60"/>
      <c r="D592" s="60"/>
      <c r="E592" s="60"/>
      <c r="F592" s="60"/>
      <c r="G592" s="8" t="s">
        <v>354</v>
      </c>
      <c r="H592" s="16">
        <v>2</v>
      </c>
    </row>
    <row r="593" spans="1:8" ht="16.5" customHeight="1" thickBot="1" x14ac:dyDescent="0.3">
      <c r="A593" s="34"/>
      <c r="B593" s="37"/>
      <c r="C593" s="61"/>
      <c r="D593" s="61"/>
      <c r="E593" s="61"/>
      <c r="F593" s="61"/>
      <c r="G593" s="41" t="s">
        <v>8</v>
      </c>
      <c r="H593" s="43">
        <f>SUM(H586:H586,H588:H588,H590:H590,H592:H592)</f>
        <v>36</v>
      </c>
    </row>
    <row r="594" spans="1:8" ht="75.75" customHeight="1" thickBot="1" x14ac:dyDescent="0.3">
      <c r="A594" s="35"/>
      <c r="B594" s="38"/>
      <c r="C594" s="67" t="s">
        <v>579</v>
      </c>
      <c r="D594" s="67"/>
      <c r="E594" s="67"/>
      <c r="F594" s="68"/>
      <c r="G594" s="42"/>
      <c r="H594" s="44"/>
    </row>
    <row r="595" spans="1:8" ht="15.75" customHeight="1" x14ac:dyDescent="0.25">
      <c r="A595" s="33">
        <v>33</v>
      </c>
      <c r="B595" s="36" t="s">
        <v>578</v>
      </c>
      <c r="C595" s="59" t="s">
        <v>577</v>
      </c>
      <c r="D595" s="59" t="s">
        <v>576</v>
      </c>
      <c r="E595" s="59" t="s">
        <v>575</v>
      </c>
      <c r="F595" s="59" t="s">
        <v>561</v>
      </c>
      <c r="G595" s="39" t="s">
        <v>426</v>
      </c>
      <c r="H595" s="40"/>
    </row>
    <row r="596" spans="1:8" ht="15.75" customHeight="1" thickBot="1" x14ac:dyDescent="0.3">
      <c r="A596" s="34"/>
      <c r="B596" s="37"/>
      <c r="C596" s="60"/>
      <c r="D596" s="60"/>
      <c r="E596" s="60"/>
      <c r="F596" s="60"/>
      <c r="G596" s="8" t="s">
        <v>574</v>
      </c>
      <c r="H596" s="16">
        <v>15</v>
      </c>
    </row>
    <row r="597" spans="1:8" ht="15.75" customHeight="1" x14ac:dyDescent="0.25">
      <c r="A597" s="34"/>
      <c r="B597" s="37"/>
      <c r="C597" s="60"/>
      <c r="D597" s="60"/>
      <c r="E597" s="60"/>
      <c r="F597" s="60"/>
      <c r="G597" s="39" t="s">
        <v>272</v>
      </c>
      <c r="H597" s="40"/>
    </row>
    <row r="598" spans="1:8" ht="90" customHeight="1" thickBot="1" x14ac:dyDescent="0.3">
      <c r="A598" s="34"/>
      <c r="B598" s="37"/>
      <c r="C598" s="60"/>
      <c r="D598" s="60"/>
      <c r="E598" s="60"/>
      <c r="F598" s="60"/>
      <c r="G598" s="8" t="s">
        <v>490</v>
      </c>
      <c r="H598" s="16">
        <v>2</v>
      </c>
    </row>
    <row r="599" spans="1:8" ht="15.75" customHeight="1" x14ac:dyDescent="0.25">
      <c r="A599" s="34"/>
      <c r="B599" s="37"/>
      <c r="C599" s="60"/>
      <c r="D599" s="60"/>
      <c r="E599" s="60"/>
      <c r="F599" s="60"/>
      <c r="G599" s="39" t="s">
        <v>355</v>
      </c>
      <c r="H599" s="40"/>
    </row>
    <row r="600" spans="1:8" ht="15.75" customHeight="1" x14ac:dyDescent="0.25">
      <c r="A600" s="34"/>
      <c r="B600" s="37"/>
      <c r="C600" s="60"/>
      <c r="D600" s="60"/>
      <c r="E600" s="60"/>
      <c r="F600" s="60"/>
      <c r="G600" s="8" t="s">
        <v>391</v>
      </c>
      <c r="H600" s="16">
        <v>2</v>
      </c>
    </row>
    <row r="601" spans="1:8" ht="16.5" customHeight="1" thickBot="1" x14ac:dyDescent="0.3">
      <c r="A601" s="34"/>
      <c r="B601" s="37"/>
      <c r="C601" s="61"/>
      <c r="D601" s="61"/>
      <c r="E601" s="61"/>
      <c r="F601" s="61"/>
      <c r="G601" s="41" t="s">
        <v>8</v>
      </c>
      <c r="H601" s="43">
        <f>SUM(H596:H596,H598:H598,H600:H600)</f>
        <v>19</v>
      </c>
    </row>
    <row r="602" spans="1:8" ht="150" customHeight="1" thickBot="1" x14ac:dyDescent="0.3">
      <c r="A602" s="35"/>
      <c r="B602" s="38"/>
      <c r="C602" s="67" t="s">
        <v>573</v>
      </c>
      <c r="D602" s="67"/>
      <c r="E602" s="67"/>
      <c r="F602" s="68"/>
      <c r="G602" s="42"/>
      <c r="H602" s="44"/>
    </row>
    <row r="603" spans="1:8" ht="15.75" customHeight="1" x14ac:dyDescent="0.25">
      <c r="A603" s="33">
        <v>34</v>
      </c>
      <c r="B603" s="36" t="s">
        <v>559</v>
      </c>
      <c r="C603" s="59" t="s">
        <v>572</v>
      </c>
      <c r="D603" s="59" t="s">
        <v>571</v>
      </c>
      <c r="E603" s="59" t="s">
        <v>570</v>
      </c>
      <c r="F603" s="59" t="s">
        <v>569</v>
      </c>
      <c r="G603" s="39" t="s">
        <v>393</v>
      </c>
      <c r="H603" s="40"/>
    </row>
    <row r="604" spans="1:8" ht="31.5" customHeight="1" thickBot="1" x14ac:dyDescent="0.3">
      <c r="A604" s="34"/>
      <c r="B604" s="37"/>
      <c r="C604" s="60"/>
      <c r="D604" s="60"/>
      <c r="E604" s="60"/>
      <c r="F604" s="60"/>
      <c r="G604" s="8" t="s">
        <v>451</v>
      </c>
      <c r="H604" s="16">
        <v>1</v>
      </c>
    </row>
    <row r="605" spans="1:8" ht="15.75" customHeight="1" x14ac:dyDescent="0.25">
      <c r="A605" s="34"/>
      <c r="B605" s="37"/>
      <c r="C605" s="60"/>
      <c r="D605" s="60"/>
      <c r="E605" s="60"/>
      <c r="F605" s="60"/>
      <c r="G605" s="39" t="s">
        <v>413</v>
      </c>
      <c r="H605" s="40"/>
    </row>
    <row r="606" spans="1:8" ht="15.75" customHeight="1" thickBot="1" x14ac:dyDescent="0.3">
      <c r="A606" s="34"/>
      <c r="B606" s="37"/>
      <c r="C606" s="60"/>
      <c r="D606" s="60"/>
      <c r="E606" s="60"/>
      <c r="F606" s="60"/>
      <c r="G606" s="8" t="s">
        <v>412</v>
      </c>
      <c r="H606" s="16">
        <v>1</v>
      </c>
    </row>
    <row r="607" spans="1:8" ht="15.75" customHeight="1" x14ac:dyDescent="0.25">
      <c r="A607" s="34"/>
      <c r="B607" s="37"/>
      <c r="C607" s="60"/>
      <c r="D607" s="60"/>
      <c r="E607" s="60"/>
      <c r="F607" s="60"/>
      <c r="G607" s="39" t="s">
        <v>307</v>
      </c>
      <c r="H607" s="40"/>
    </row>
    <row r="608" spans="1:8" ht="15.75" customHeight="1" x14ac:dyDescent="0.25">
      <c r="A608" s="34"/>
      <c r="B608" s="37"/>
      <c r="C608" s="60"/>
      <c r="D608" s="60"/>
      <c r="E608" s="60"/>
      <c r="F608" s="60"/>
      <c r="G608" s="8" t="s">
        <v>568</v>
      </c>
      <c r="H608" s="16">
        <v>2</v>
      </c>
    </row>
    <row r="609" spans="1:8" ht="15.75" customHeight="1" thickBot="1" x14ac:dyDescent="0.3">
      <c r="A609" s="34"/>
      <c r="B609" s="37"/>
      <c r="C609" s="60"/>
      <c r="D609" s="60"/>
      <c r="E609" s="60"/>
      <c r="F609" s="60"/>
      <c r="G609" s="8" t="s">
        <v>567</v>
      </c>
      <c r="H609" s="16">
        <v>1</v>
      </c>
    </row>
    <row r="610" spans="1:8" ht="15.75" customHeight="1" x14ac:dyDescent="0.25">
      <c r="A610" s="34"/>
      <c r="B610" s="37"/>
      <c r="C610" s="60"/>
      <c r="D610" s="60"/>
      <c r="E610" s="60"/>
      <c r="F610" s="60"/>
      <c r="G610" s="39" t="s">
        <v>566</v>
      </c>
      <c r="H610" s="40"/>
    </row>
    <row r="611" spans="1:8" ht="15.75" customHeight="1" thickBot="1" x14ac:dyDescent="0.3">
      <c r="A611" s="34"/>
      <c r="B611" s="37"/>
      <c r="C611" s="60"/>
      <c r="D611" s="60"/>
      <c r="E611" s="60"/>
      <c r="F611" s="60"/>
      <c r="G611" s="8" t="s">
        <v>168</v>
      </c>
      <c r="H611" s="16">
        <v>2</v>
      </c>
    </row>
    <row r="612" spans="1:8" ht="15.75" customHeight="1" x14ac:dyDescent="0.25">
      <c r="A612" s="34"/>
      <c r="B612" s="37"/>
      <c r="C612" s="60"/>
      <c r="D612" s="60"/>
      <c r="E612" s="60"/>
      <c r="F612" s="60"/>
      <c r="G612" s="39" t="s">
        <v>355</v>
      </c>
      <c r="H612" s="40"/>
    </row>
    <row r="613" spans="1:8" ht="15.75" customHeight="1" x14ac:dyDescent="0.25">
      <c r="A613" s="34"/>
      <c r="B613" s="37"/>
      <c r="C613" s="60"/>
      <c r="D613" s="60"/>
      <c r="E613" s="60"/>
      <c r="F613" s="60"/>
      <c r="G613" s="8" t="s">
        <v>391</v>
      </c>
      <c r="H613" s="16">
        <v>3</v>
      </c>
    </row>
    <row r="614" spans="1:8" ht="16.5" customHeight="1" thickBot="1" x14ac:dyDescent="0.3">
      <c r="A614" s="34"/>
      <c r="B614" s="37"/>
      <c r="C614" s="61"/>
      <c r="D614" s="61"/>
      <c r="E614" s="61"/>
      <c r="F614" s="61"/>
      <c r="G614" s="41" t="s">
        <v>8</v>
      </c>
      <c r="H614" s="43">
        <f>SUM(H604:H604,H606:H606,H608:H609,H611:H611,H613:H613)</f>
        <v>10</v>
      </c>
    </row>
    <row r="615" spans="1:8" ht="150" customHeight="1" thickBot="1" x14ac:dyDescent="0.3">
      <c r="A615" s="35"/>
      <c r="B615" s="38"/>
      <c r="C615" s="67" t="s">
        <v>565</v>
      </c>
      <c r="D615" s="67"/>
      <c r="E615" s="67"/>
      <c r="F615" s="68"/>
      <c r="G615" s="42"/>
      <c r="H615" s="44"/>
    </row>
    <row r="616" spans="1:8" ht="15.75" customHeight="1" x14ac:dyDescent="0.25">
      <c r="A616" s="33">
        <v>35</v>
      </c>
      <c r="B616" s="36" t="s">
        <v>559</v>
      </c>
      <c r="C616" s="59" t="s">
        <v>564</v>
      </c>
      <c r="D616" s="59" t="s">
        <v>563</v>
      </c>
      <c r="E616" s="59" t="s">
        <v>562</v>
      </c>
      <c r="F616" s="59" t="s">
        <v>561</v>
      </c>
      <c r="G616" s="39" t="s">
        <v>393</v>
      </c>
      <c r="H616" s="40"/>
    </row>
    <row r="617" spans="1:8" ht="15.75" customHeight="1" thickBot="1" x14ac:dyDescent="0.3">
      <c r="A617" s="34"/>
      <c r="B617" s="37"/>
      <c r="C617" s="60"/>
      <c r="D617" s="60"/>
      <c r="E617" s="60"/>
      <c r="F617" s="60"/>
      <c r="G617" s="8" t="s">
        <v>451</v>
      </c>
      <c r="H617" s="16">
        <v>1</v>
      </c>
    </row>
    <row r="618" spans="1:8" ht="15.75" customHeight="1" x14ac:dyDescent="0.25">
      <c r="A618" s="34"/>
      <c r="B618" s="37"/>
      <c r="C618" s="60"/>
      <c r="D618" s="60"/>
      <c r="E618" s="60"/>
      <c r="F618" s="60"/>
      <c r="G618" s="39" t="s">
        <v>298</v>
      </c>
      <c r="H618" s="40"/>
    </row>
    <row r="619" spans="1:8" ht="31.5" customHeight="1" thickBot="1" x14ac:dyDescent="0.3">
      <c r="A619" s="34"/>
      <c r="B619" s="37"/>
      <c r="C619" s="60"/>
      <c r="D619" s="60"/>
      <c r="E619" s="60"/>
      <c r="F619" s="60"/>
      <c r="G619" s="8" t="s">
        <v>450</v>
      </c>
      <c r="H619" s="16">
        <v>1</v>
      </c>
    </row>
    <row r="620" spans="1:8" ht="15.75" customHeight="1" x14ac:dyDescent="0.25">
      <c r="A620" s="34"/>
      <c r="B620" s="37"/>
      <c r="C620" s="60"/>
      <c r="D620" s="60"/>
      <c r="E620" s="60"/>
      <c r="F620" s="60"/>
      <c r="G620" s="39" t="s">
        <v>296</v>
      </c>
      <c r="H620" s="40"/>
    </row>
    <row r="621" spans="1:8" ht="31.5" customHeight="1" thickBot="1" x14ac:dyDescent="0.3">
      <c r="A621" s="34"/>
      <c r="B621" s="37"/>
      <c r="C621" s="60"/>
      <c r="D621" s="60"/>
      <c r="E621" s="60"/>
      <c r="F621" s="60"/>
      <c r="G621" s="8" t="s">
        <v>422</v>
      </c>
      <c r="H621" s="16">
        <v>1</v>
      </c>
    </row>
    <row r="622" spans="1:8" ht="15.75" customHeight="1" x14ac:dyDescent="0.25">
      <c r="A622" s="34"/>
      <c r="B622" s="37"/>
      <c r="C622" s="60"/>
      <c r="D622" s="60"/>
      <c r="E622" s="60"/>
      <c r="F622" s="60"/>
      <c r="G622" s="39" t="s">
        <v>307</v>
      </c>
      <c r="H622" s="40"/>
    </row>
    <row r="623" spans="1:8" ht="15.75" customHeight="1" thickBot="1" x14ac:dyDescent="0.3">
      <c r="A623" s="34"/>
      <c r="B623" s="37"/>
      <c r="C623" s="60"/>
      <c r="D623" s="60"/>
      <c r="E623" s="60"/>
      <c r="F623" s="60"/>
      <c r="G623" s="8" t="s">
        <v>345</v>
      </c>
      <c r="H623" s="16">
        <v>2</v>
      </c>
    </row>
    <row r="624" spans="1:8" ht="15.75" customHeight="1" x14ac:dyDescent="0.25">
      <c r="A624" s="34"/>
      <c r="B624" s="37"/>
      <c r="C624" s="60"/>
      <c r="D624" s="60"/>
      <c r="E624" s="60"/>
      <c r="F624" s="60"/>
      <c r="G624" s="39" t="s">
        <v>336</v>
      </c>
      <c r="H624" s="40"/>
    </row>
    <row r="625" spans="1:8" ht="15.75" customHeight="1" x14ac:dyDescent="0.25">
      <c r="A625" s="34"/>
      <c r="B625" s="37"/>
      <c r="C625" s="60"/>
      <c r="D625" s="60"/>
      <c r="E625" s="60"/>
      <c r="F625" s="60"/>
      <c r="G625" s="8" t="s">
        <v>343</v>
      </c>
      <c r="H625" s="16">
        <v>6</v>
      </c>
    </row>
    <row r="626" spans="1:8" ht="15.75" customHeight="1" thickBot="1" x14ac:dyDescent="0.3">
      <c r="A626" s="34"/>
      <c r="B626" s="37"/>
      <c r="C626" s="60"/>
      <c r="D626" s="60"/>
      <c r="E626" s="60"/>
      <c r="F626" s="60"/>
      <c r="G626" s="8" t="s">
        <v>334</v>
      </c>
      <c r="H626" s="16">
        <v>21</v>
      </c>
    </row>
    <row r="627" spans="1:8" ht="15.75" customHeight="1" x14ac:dyDescent="0.25">
      <c r="A627" s="34"/>
      <c r="B627" s="37"/>
      <c r="C627" s="60"/>
      <c r="D627" s="60"/>
      <c r="E627" s="60"/>
      <c r="F627" s="60"/>
      <c r="G627" s="39" t="s">
        <v>333</v>
      </c>
      <c r="H627" s="40"/>
    </row>
    <row r="628" spans="1:8" ht="47.25" customHeight="1" x14ac:dyDescent="0.25">
      <c r="A628" s="34"/>
      <c r="B628" s="37"/>
      <c r="C628" s="60"/>
      <c r="D628" s="60"/>
      <c r="E628" s="60"/>
      <c r="F628" s="60"/>
      <c r="G628" s="8" t="s">
        <v>332</v>
      </c>
      <c r="H628" s="16">
        <v>3</v>
      </c>
    </row>
    <row r="629" spans="1:8" ht="16.5" customHeight="1" thickBot="1" x14ac:dyDescent="0.3">
      <c r="A629" s="34"/>
      <c r="B629" s="37"/>
      <c r="C629" s="61"/>
      <c r="D629" s="61"/>
      <c r="E629" s="61"/>
      <c r="F629" s="61"/>
      <c r="G629" s="41" t="s">
        <v>8</v>
      </c>
      <c r="H629" s="43">
        <f>SUM(H617:H617,H619:H619,H621:H621,H623:H623,H625:H626,H628:H628)</f>
        <v>35</v>
      </c>
    </row>
    <row r="630" spans="1:8" ht="58.5" customHeight="1" thickBot="1" x14ac:dyDescent="0.3">
      <c r="A630" s="35"/>
      <c r="B630" s="38"/>
      <c r="C630" s="67" t="s">
        <v>560</v>
      </c>
      <c r="D630" s="67"/>
      <c r="E630" s="67"/>
      <c r="F630" s="68"/>
      <c r="G630" s="42"/>
      <c r="H630" s="44"/>
    </row>
    <row r="631" spans="1:8" ht="15.75" customHeight="1" x14ac:dyDescent="0.25">
      <c r="A631" s="33">
        <v>36</v>
      </c>
      <c r="B631" s="36" t="s">
        <v>559</v>
      </c>
      <c r="C631" s="59" t="s">
        <v>558</v>
      </c>
      <c r="D631" s="59" t="s">
        <v>557</v>
      </c>
      <c r="E631" s="59" t="s">
        <v>556</v>
      </c>
      <c r="F631" s="59" t="s">
        <v>555</v>
      </c>
      <c r="G631" s="39" t="s">
        <v>502</v>
      </c>
      <c r="H631" s="40"/>
    </row>
    <row r="632" spans="1:8" ht="31.5" customHeight="1" thickBot="1" x14ac:dyDescent="0.3">
      <c r="A632" s="34"/>
      <c r="B632" s="37"/>
      <c r="C632" s="60"/>
      <c r="D632" s="60"/>
      <c r="E632" s="60"/>
      <c r="F632" s="60"/>
      <c r="G632" s="8" t="s">
        <v>537</v>
      </c>
      <c r="H632" s="16">
        <v>2</v>
      </c>
    </row>
    <row r="633" spans="1:8" ht="15.75" customHeight="1" x14ac:dyDescent="0.25">
      <c r="A633" s="34"/>
      <c r="B633" s="37"/>
      <c r="C633" s="60"/>
      <c r="D633" s="60"/>
      <c r="E633" s="60"/>
      <c r="F633" s="60"/>
      <c r="G633" s="39" t="s">
        <v>460</v>
      </c>
      <c r="H633" s="40"/>
    </row>
    <row r="634" spans="1:8" ht="15.75" customHeight="1" x14ac:dyDescent="0.25">
      <c r="A634" s="34"/>
      <c r="B634" s="37"/>
      <c r="C634" s="60"/>
      <c r="D634" s="60"/>
      <c r="E634" s="60"/>
      <c r="F634" s="60"/>
      <c r="G634" s="8" t="s">
        <v>459</v>
      </c>
      <c r="H634" s="16">
        <v>2</v>
      </c>
    </row>
    <row r="635" spans="1:8" ht="15.75" customHeight="1" thickBot="1" x14ac:dyDescent="0.3">
      <c r="A635" s="34"/>
      <c r="B635" s="37"/>
      <c r="C635" s="60"/>
      <c r="D635" s="60"/>
      <c r="E635" s="60"/>
      <c r="F635" s="60"/>
      <c r="G635" s="8" t="s">
        <v>458</v>
      </c>
      <c r="H635" s="16">
        <v>2</v>
      </c>
    </row>
    <row r="636" spans="1:8" ht="15.75" customHeight="1" x14ac:dyDescent="0.25">
      <c r="A636" s="34"/>
      <c r="B636" s="37"/>
      <c r="C636" s="60"/>
      <c r="D636" s="60"/>
      <c r="E636" s="60"/>
      <c r="F636" s="60"/>
      <c r="G636" s="39" t="s">
        <v>272</v>
      </c>
      <c r="H636" s="40"/>
    </row>
    <row r="637" spans="1:8" ht="15.75" customHeight="1" thickBot="1" x14ac:dyDescent="0.3">
      <c r="A637" s="34"/>
      <c r="B637" s="37"/>
      <c r="C637" s="60"/>
      <c r="D637" s="60"/>
      <c r="E637" s="60"/>
      <c r="F637" s="60"/>
      <c r="G637" s="8" t="s">
        <v>554</v>
      </c>
      <c r="H637" s="16">
        <v>2</v>
      </c>
    </row>
    <row r="638" spans="1:8" ht="15.75" customHeight="1" x14ac:dyDescent="0.25">
      <c r="A638" s="34"/>
      <c r="B638" s="37"/>
      <c r="C638" s="60"/>
      <c r="D638" s="60"/>
      <c r="E638" s="60"/>
      <c r="F638" s="60"/>
      <c r="G638" s="39" t="s">
        <v>355</v>
      </c>
      <c r="H638" s="40"/>
    </row>
    <row r="639" spans="1:8" ht="15.75" customHeight="1" x14ac:dyDescent="0.25">
      <c r="A639" s="34"/>
      <c r="B639" s="37"/>
      <c r="C639" s="60"/>
      <c r="D639" s="60"/>
      <c r="E639" s="60"/>
      <c r="F639" s="60"/>
      <c r="G639" s="8" t="s">
        <v>354</v>
      </c>
      <c r="H639" s="16">
        <v>2</v>
      </c>
    </row>
    <row r="640" spans="1:8" ht="16.5" customHeight="1" thickBot="1" x14ac:dyDescent="0.3">
      <c r="A640" s="34"/>
      <c r="B640" s="37"/>
      <c r="C640" s="61"/>
      <c r="D640" s="61"/>
      <c r="E640" s="61"/>
      <c r="F640" s="61"/>
      <c r="G640" s="41" t="s">
        <v>8</v>
      </c>
      <c r="H640" s="43">
        <f>SUM(H632:H632,H634:H635,H637:H637,H639:H639)</f>
        <v>10</v>
      </c>
    </row>
    <row r="641" spans="1:8" ht="69" customHeight="1" thickBot="1" x14ac:dyDescent="0.3">
      <c r="A641" s="35"/>
      <c r="B641" s="38"/>
      <c r="C641" s="67" t="s">
        <v>553</v>
      </c>
      <c r="D641" s="67"/>
      <c r="E641" s="67"/>
      <c r="F641" s="68"/>
      <c r="G641" s="42"/>
      <c r="H641" s="44"/>
    </row>
    <row r="642" spans="1:8" ht="15.75" customHeight="1" x14ac:dyDescent="0.25">
      <c r="A642" s="33">
        <v>37</v>
      </c>
      <c r="B642" s="36" t="s">
        <v>552</v>
      </c>
      <c r="C642" s="59" t="s">
        <v>551</v>
      </c>
      <c r="D642" s="59" t="s">
        <v>550</v>
      </c>
      <c r="E642" s="59" t="s">
        <v>549</v>
      </c>
      <c r="F642" s="59" t="s">
        <v>548</v>
      </c>
      <c r="G642" s="39" t="s">
        <v>547</v>
      </c>
      <c r="H642" s="40"/>
    </row>
    <row r="643" spans="1:8" ht="31.5" customHeight="1" x14ac:dyDescent="0.25">
      <c r="A643" s="34"/>
      <c r="B643" s="37"/>
      <c r="C643" s="60"/>
      <c r="D643" s="60"/>
      <c r="E643" s="60"/>
      <c r="F643" s="60"/>
      <c r="G643" s="8" t="s">
        <v>546</v>
      </c>
      <c r="H643" s="16">
        <v>3</v>
      </c>
    </row>
    <row r="644" spans="1:8" ht="17.25" customHeight="1" thickBot="1" x14ac:dyDescent="0.3">
      <c r="A644" s="34"/>
      <c r="B644" s="37"/>
      <c r="C644" s="60"/>
      <c r="D644" s="60"/>
      <c r="E644" s="60"/>
      <c r="F644" s="60"/>
      <c r="G644" s="8" t="s">
        <v>545</v>
      </c>
      <c r="H644" s="16">
        <v>3</v>
      </c>
    </row>
    <row r="645" spans="1:8" ht="15.75" customHeight="1" x14ac:dyDescent="0.25">
      <c r="A645" s="34"/>
      <c r="B645" s="37"/>
      <c r="C645" s="60"/>
      <c r="D645" s="60"/>
      <c r="E645" s="60"/>
      <c r="F645" s="60"/>
      <c r="G645" s="39" t="s">
        <v>518</v>
      </c>
      <c r="H645" s="40"/>
    </row>
    <row r="646" spans="1:8" ht="31.5" customHeight="1" x14ac:dyDescent="0.25">
      <c r="A646" s="34"/>
      <c r="B646" s="37"/>
      <c r="C646" s="60"/>
      <c r="D646" s="60"/>
      <c r="E646" s="60"/>
      <c r="F646" s="60"/>
      <c r="G646" s="8" t="s">
        <v>517</v>
      </c>
      <c r="H646" s="16">
        <v>1</v>
      </c>
    </row>
    <row r="647" spans="1:8" ht="31.5" customHeight="1" thickBot="1" x14ac:dyDescent="0.3">
      <c r="A647" s="34"/>
      <c r="B647" s="37"/>
      <c r="C647" s="60"/>
      <c r="D647" s="60"/>
      <c r="E647" s="60"/>
      <c r="F647" s="60"/>
      <c r="G647" s="8" t="s">
        <v>516</v>
      </c>
      <c r="H647" s="16">
        <v>2</v>
      </c>
    </row>
    <row r="648" spans="1:8" ht="15.75" customHeight="1" x14ac:dyDescent="0.25">
      <c r="A648" s="34"/>
      <c r="B648" s="37"/>
      <c r="C648" s="60"/>
      <c r="D648" s="60"/>
      <c r="E648" s="60"/>
      <c r="F648" s="60"/>
      <c r="G648" s="39" t="s">
        <v>544</v>
      </c>
      <c r="H648" s="40"/>
    </row>
    <row r="649" spans="1:8" ht="31.5" customHeight="1" x14ac:dyDescent="0.25">
      <c r="A649" s="34"/>
      <c r="B649" s="37"/>
      <c r="C649" s="60"/>
      <c r="D649" s="60"/>
      <c r="E649" s="60"/>
      <c r="F649" s="60"/>
      <c r="G649" s="8" t="s">
        <v>239</v>
      </c>
      <c r="H649" s="16">
        <v>2</v>
      </c>
    </row>
    <row r="650" spans="1:8" ht="15.75" customHeight="1" x14ac:dyDescent="0.25">
      <c r="A650" s="34"/>
      <c r="B650" s="37"/>
      <c r="C650" s="60"/>
      <c r="D650" s="60"/>
      <c r="E650" s="60"/>
      <c r="F650" s="60"/>
      <c r="G650" s="8" t="s">
        <v>240</v>
      </c>
      <c r="H650" s="16">
        <v>10</v>
      </c>
    </row>
    <row r="651" spans="1:8" ht="15.75" customHeight="1" x14ac:dyDescent="0.25">
      <c r="A651" s="34"/>
      <c r="B651" s="37"/>
      <c r="C651" s="60"/>
      <c r="D651" s="60"/>
      <c r="E651" s="60"/>
      <c r="F651" s="60"/>
      <c r="G651" s="8" t="s">
        <v>241</v>
      </c>
      <c r="H651" s="16">
        <v>3</v>
      </c>
    </row>
    <row r="652" spans="1:8" ht="31.5" customHeight="1" x14ac:dyDescent="0.25">
      <c r="A652" s="34"/>
      <c r="B652" s="37"/>
      <c r="C652" s="60"/>
      <c r="D652" s="60"/>
      <c r="E652" s="60"/>
      <c r="F652" s="60"/>
      <c r="G652" s="8" t="s">
        <v>543</v>
      </c>
      <c r="H652" s="16">
        <v>3</v>
      </c>
    </row>
    <row r="653" spans="1:8" ht="16.5" customHeight="1" thickBot="1" x14ac:dyDescent="0.3">
      <c r="A653" s="34"/>
      <c r="B653" s="37"/>
      <c r="C653" s="61"/>
      <c r="D653" s="61"/>
      <c r="E653" s="61"/>
      <c r="F653" s="61"/>
      <c r="G653" s="41" t="s">
        <v>8</v>
      </c>
      <c r="H653" s="43">
        <f>SUM(H643:H644,H646:H647,H649:H652)</f>
        <v>27</v>
      </c>
    </row>
    <row r="654" spans="1:8" ht="76.5" customHeight="1" thickBot="1" x14ac:dyDescent="0.3">
      <c r="A654" s="35"/>
      <c r="B654" s="38"/>
      <c r="C654" s="67" t="s">
        <v>542</v>
      </c>
      <c r="D654" s="67"/>
      <c r="E654" s="67"/>
      <c r="F654" s="68"/>
      <c r="G654" s="42"/>
      <c r="H654" s="44"/>
    </row>
    <row r="655" spans="1:8" ht="15.75" customHeight="1" x14ac:dyDescent="0.25">
      <c r="A655" s="33">
        <v>38</v>
      </c>
      <c r="B655" s="36" t="s">
        <v>507</v>
      </c>
      <c r="C655" s="59" t="s">
        <v>541</v>
      </c>
      <c r="D655" s="59" t="s">
        <v>540</v>
      </c>
      <c r="E655" s="59" t="s">
        <v>539</v>
      </c>
      <c r="F655" s="59" t="s">
        <v>538</v>
      </c>
      <c r="G655" s="39" t="s">
        <v>502</v>
      </c>
      <c r="H655" s="40"/>
    </row>
    <row r="656" spans="1:8" ht="33" customHeight="1" thickBot="1" x14ac:dyDescent="0.3">
      <c r="A656" s="34"/>
      <c r="B656" s="37"/>
      <c r="C656" s="60"/>
      <c r="D656" s="60"/>
      <c r="E656" s="60"/>
      <c r="F656" s="60"/>
      <c r="G656" s="8" t="s">
        <v>537</v>
      </c>
      <c r="H656" s="16">
        <v>3</v>
      </c>
    </row>
    <row r="657" spans="1:8" ht="15.75" customHeight="1" x14ac:dyDescent="0.25">
      <c r="A657" s="34"/>
      <c r="B657" s="37"/>
      <c r="C657" s="60"/>
      <c r="D657" s="60"/>
      <c r="E657" s="60"/>
      <c r="F657" s="60"/>
      <c r="G657" s="39" t="s">
        <v>460</v>
      </c>
      <c r="H657" s="40"/>
    </row>
    <row r="658" spans="1:8" ht="15.75" customHeight="1" x14ac:dyDescent="0.25">
      <c r="A658" s="34"/>
      <c r="B658" s="37"/>
      <c r="C658" s="60"/>
      <c r="D658" s="60"/>
      <c r="E658" s="60"/>
      <c r="F658" s="60"/>
      <c r="G658" s="8" t="s">
        <v>459</v>
      </c>
      <c r="H658" s="16">
        <v>2</v>
      </c>
    </row>
    <row r="659" spans="1:8" ht="15.75" customHeight="1" x14ac:dyDescent="0.25">
      <c r="A659" s="34"/>
      <c r="B659" s="37"/>
      <c r="C659" s="60"/>
      <c r="D659" s="60"/>
      <c r="E659" s="60"/>
      <c r="F659" s="60"/>
      <c r="G659" s="8" t="s">
        <v>458</v>
      </c>
      <c r="H659" s="16">
        <v>2</v>
      </c>
    </row>
    <row r="660" spans="1:8" ht="95.25" customHeight="1" thickBot="1" x14ac:dyDescent="0.3">
      <c r="A660" s="34"/>
      <c r="B660" s="37"/>
      <c r="C660" s="61"/>
      <c r="D660" s="61"/>
      <c r="E660" s="61"/>
      <c r="F660" s="61"/>
      <c r="G660" s="41" t="s">
        <v>8</v>
      </c>
      <c r="H660" s="43">
        <f>SUM(H656:H656,H658:H659)</f>
        <v>7</v>
      </c>
    </row>
    <row r="661" spans="1:8" ht="72.75" customHeight="1" thickBot="1" x14ac:dyDescent="0.3">
      <c r="A661" s="35"/>
      <c r="B661" s="38"/>
      <c r="C661" s="67" t="s">
        <v>536</v>
      </c>
      <c r="D661" s="67"/>
      <c r="E661" s="67"/>
      <c r="F661" s="68"/>
      <c r="G661" s="42"/>
      <c r="H661" s="44"/>
    </row>
    <row r="662" spans="1:8" ht="15.75" customHeight="1" x14ac:dyDescent="0.25">
      <c r="A662" s="33">
        <v>39</v>
      </c>
      <c r="B662" s="36" t="s">
        <v>507</v>
      </c>
      <c r="C662" s="59" t="s">
        <v>535</v>
      </c>
      <c r="D662" s="59" t="s">
        <v>534</v>
      </c>
      <c r="E662" s="59" t="s">
        <v>533</v>
      </c>
      <c r="F662" s="59" t="s">
        <v>532</v>
      </c>
      <c r="G662" s="39" t="s">
        <v>502</v>
      </c>
      <c r="H662" s="40"/>
    </row>
    <row r="663" spans="1:8" ht="31.5" customHeight="1" thickBot="1" x14ac:dyDescent="0.3">
      <c r="A663" s="34"/>
      <c r="B663" s="37"/>
      <c r="C663" s="60"/>
      <c r="D663" s="60"/>
      <c r="E663" s="60"/>
      <c r="F663" s="60"/>
      <c r="G663" s="8" t="s">
        <v>501</v>
      </c>
      <c r="H663" s="16">
        <v>4</v>
      </c>
    </row>
    <row r="664" spans="1:8" ht="15.75" customHeight="1" x14ac:dyDescent="0.25">
      <c r="A664" s="34"/>
      <c r="B664" s="37"/>
      <c r="C664" s="60"/>
      <c r="D664" s="60"/>
      <c r="E664" s="60"/>
      <c r="F664" s="60"/>
      <c r="G664" s="39" t="s">
        <v>359</v>
      </c>
      <c r="H664" s="40"/>
    </row>
    <row r="665" spans="1:8" ht="15.75" customHeight="1" x14ac:dyDescent="0.25">
      <c r="A665" s="34"/>
      <c r="B665" s="37"/>
      <c r="C665" s="60"/>
      <c r="D665" s="60"/>
      <c r="E665" s="60"/>
      <c r="F665" s="60"/>
      <c r="G665" s="8" t="s">
        <v>531</v>
      </c>
      <c r="H665" s="16">
        <v>10</v>
      </c>
    </row>
    <row r="666" spans="1:8" ht="15.75" customHeight="1" x14ac:dyDescent="0.25">
      <c r="A666" s="34"/>
      <c r="B666" s="37"/>
      <c r="C666" s="60"/>
      <c r="D666" s="60"/>
      <c r="E666" s="60"/>
      <c r="F666" s="60"/>
      <c r="G666" s="8" t="s">
        <v>358</v>
      </c>
      <c r="H666" s="16">
        <v>2</v>
      </c>
    </row>
    <row r="667" spans="1:8" ht="15.75" customHeight="1" x14ac:dyDescent="0.25">
      <c r="A667" s="34"/>
      <c r="B667" s="37"/>
      <c r="C667" s="60"/>
      <c r="D667" s="60"/>
      <c r="E667" s="60"/>
      <c r="F667" s="60"/>
      <c r="G667" s="8" t="s">
        <v>357</v>
      </c>
      <c r="H667" s="16">
        <v>2</v>
      </c>
    </row>
    <row r="668" spans="1:8" ht="15.75" customHeight="1" thickBot="1" x14ac:dyDescent="0.3">
      <c r="A668" s="34"/>
      <c r="B668" s="37"/>
      <c r="C668" s="60"/>
      <c r="D668" s="60"/>
      <c r="E668" s="60"/>
      <c r="F668" s="60"/>
      <c r="G668" s="8" t="s">
        <v>356</v>
      </c>
      <c r="H668" s="16">
        <v>2</v>
      </c>
    </row>
    <row r="669" spans="1:8" ht="15.75" customHeight="1" x14ac:dyDescent="0.25">
      <c r="A669" s="34"/>
      <c r="B669" s="37"/>
      <c r="C669" s="60"/>
      <c r="D669" s="60"/>
      <c r="E669" s="60"/>
      <c r="F669" s="60"/>
      <c r="G669" s="39" t="s">
        <v>352</v>
      </c>
      <c r="H669" s="40"/>
    </row>
    <row r="670" spans="1:8" ht="31.5" customHeight="1" x14ac:dyDescent="0.25">
      <c r="A670" s="34"/>
      <c r="B670" s="37"/>
      <c r="C670" s="60"/>
      <c r="D670" s="60"/>
      <c r="E670" s="60"/>
      <c r="F670" s="60"/>
      <c r="G670" s="8" t="s">
        <v>351</v>
      </c>
      <c r="H670" s="16">
        <v>5</v>
      </c>
    </row>
    <row r="671" spans="1:8" ht="15.75" customHeight="1" x14ac:dyDescent="0.25">
      <c r="A671" s="34"/>
      <c r="B671" s="37"/>
      <c r="C671" s="60"/>
      <c r="D671" s="60"/>
      <c r="E671" s="60"/>
      <c r="F671" s="60"/>
      <c r="G671" s="8" t="s">
        <v>350</v>
      </c>
      <c r="H671" s="16">
        <v>5</v>
      </c>
    </row>
    <row r="672" spans="1:8" ht="16.5" customHeight="1" thickBot="1" x14ac:dyDescent="0.3">
      <c r="A672" s="34"/>
      <c r="B672" s="37"/>
      <c r="C672" s="61"/>
      <c r="D672" s="61"/>
      <c r="E672" s="61"/>
      <c r="F672" s="61"/>
      <c r="G672" s="41" t="s">
        <v>8</v>
      </c>
      <c r="H672" s="43">
        <f>SUM(H663:H663,H665:H668,H670:H671)</f>
        <v>30</v>
      </c>
    </row>
    <row r="673" spans="1:8" ht="58.5" customHeight="1" thickBot="1" x14ac:dyDescent="0.3">
      <c r="A673" s="35"/>
      <c r="B673" s="38"/>
      <c r="C673" s="67" t="s">
        <v>530</v>
      </c>
      <c r="D673" s="67"/>
      <c r="E673" s="67"/>
      <c r="F673" s="68"/>
      <c r="G673" s="42"/>
      <c r="H673" s="44"/>
    </row>
    <row r="674" spans="1:8" ht="15.75" customHeight="1" x14ac:dyDescent="0.25">
      <c r="A674" s="33">
        <v>40</v>
      </c>
      <c r="B674" s="36" t="s">
        <v>507</v>
      </c>
      <c r="C674" s="59" t="s">
        <v>529</v>
      </c>
      <c r="D674" s="59" t="s">
        <v>528</v>
      </c>
      <c r="E674" s="59" t="s">
        <v>527</v>
      </c>
      <c r="F674" s="59" t="s">
        <v>526</v>
      </c>
      <c r="G674" s="39" t="s">
        <v>502</v>
      </c>
      <c r="H674" s="40"/>
    </row>
    <row r="675" spans="1:8" ht="183.75" customHeight="1" x14ac:dyDescent="0.25">
      <c r="A675" s="34"/>
      <c r="B675" s="37"/>
      <c r="C675" s="60"/>
      <c r="D675" s="60"/>
      <c r="E675" s="60"/>
      <c r="F675" s="60"/>
      <c r="G675" s="8" t="s">
        <v>525</v>
      </c>
      <c r="H675" s="16">
        <v>20</v>
      </c>
    </row>
    <row r="676" spans="1:8" ht="3.95" customHeight="1" thickBot="1" x14ac:dyDescent="0.3">
      <c r="A676" s="34"/>
      <c r="B676" s="37"/>
      <c r="C676" s="61"/>
      <c r="D676" s="61"/>
      <c r="E676" s="61"/>
      <c r="F676" s="61"/>
      <c r="G676" s="41" t="s">
        <v>8</v>
      </c>
      <c r="H676" s="43">
        <f>SUM(H675:H675)</f>
        <v>20</v>
      </c>
    </row>
    <row r="677" spans="1:8" ht="53.25" customHeight="1" thickBot="1" x14ac:dyDescent="0.3">
      <c r="A677" s="35"/>
      <c r="B677" s="38"/>
      <c r="C677" s="67" t="s">
        <v>524</v>
      </c>
      <c r="D677" s="67"/>
      <c r="E677" s="67"/>
      <c r="F677" s="68"/>
      <c r="G677" s="42"/>
      <c r="H677" s="44"/>
    </row>
    <row r="678" spans="1:8" ht="15.75" customHeight="1" x14ac:dyDescent="0.25">
      <c r="A678" s="33">
        <v>41</v>
      </c>
      <c r="B678" s="36" t="s">
        <v>507</v>
      </c>
      <c r="C678" s="59" t="s">
        <v>523</v>
      </c>
      <c r="D678" s="59" t="s">
        <v>522</v>
      </c>
      <c r="E678" s="59" t="s">
        <v>521</v>
      </c>
      <c r="F678" s="59" t="s">
        <v>520</v>
      </c>
      <c r="G678" s="39" t="s">
        <v>502</v>
      </c>
      <c r="H678" s="40"/>
    </row>
    <row r="679" spans="1:8" ht="47.25" customHeight="1" thickBot="1" x14ac:dyDescent="0.3">
      <c r="A679" s="34"/>
      <c r="B679" s="37"/>
      <c r="C679" s="60"/>
      <c r="D679" s="60"/>
      <c r="E679" s="60"/>
      <c r="F679" s="60"/>
      <c r="G679" s="8" t="s">
        <v>519</v>
      </c>
      <c r="H679" s="16">
        <v>7</v>
      </c>
    </row>
    <row r="680" spans="1:8" ht="15.75" customHeight="1" x14ac:dyDescent="0.25">
      <c r="A680" s="34"/>
      <c r="B680" s="37"/>
      <c r="C680" s="60"/>
      <c r="D680" s="60"/>
      <c r="E680" s="60"/>
      <c r="F680" s="60"/>
      <c r="G680" s="39" t="s">
        <v>518</v>
      </c>
      <c r="H680" s="40"/>
    </row>
    <row r="681" spans="1:8" ht="31.5" customHeight="1" x14ac:dyDescent="0.25">
      <c r="A681" s="34"/>
      <c r="B681" s="37"/>
      <c r="C681" s="60"/>
      <c r="D681" s="60"/>
      <c r="E681" s="60"/>
      <c r="F681" s="60"/>
      <c r="G681" s="8" t="s">
        <v>517</v>
      </c>
      <c r="H681" s="16">
        <v>2</v>
      </c>
    </row>
    <row r="682" spans="1:8" ht="31.5" customHeight="1" x14ac:dyDescent="0.25">
      <c r="A682" s="34"/>
      <c r="B682" s="37"/>
      <c r="C682" s="60"/>
      <c r="D682" s="60"/>
      <c r="E682" s="60"/>
      <c r="F682" s="60"/>
      <c r="G682" s="8" t="s">
        <v>516</v>
      </c>
      <c r="H682" s="16">
        <v>2</v>
      </c>
    </row>
    <row r="683" spans="1:8" ht="84.75" customHeight="1" thickBot="1" x14ac:dyDescent="0.3">
      <c r="A683" s="34"/>
      <c r="B683" s="37"/>
      <c r="C683" s="61"/>
      <c r="D683" s="61"/>
      <c r="E683" s="61"/>
      <c r="F683" s="61"/>
      <c r="G683" s="41" t="s">
        <v>8</v>
      </c>
      <c r="H683" s="43">
        <f>SUM(H679:H679,H681:H682)</f>
        <v>11</v>
      </c>
    </row>
    <row r="684" spans="1:8" ht="74.25" customHeight="1" thickBot="1" x14ac:dyDescent="0.3">
      <c r="A684" s="35"/>
      <c r="B684" s="38"/>
      <c r="C684" s="67" t="s">
        <v>515</v>
      </c>
      <c r="D684" s="67"/>
      <c r="E684" s="67"/>
      <c r="F684" s="68"/>
      <c r="G684" s="42"/>
      <c r="H684" s="44"/>
    </row>
    <row r="685" spans="1:8" ht="15.75" customHeight="1" x14ac:dyDescent="0.25">
      <c r="A685" s="33">
        <v>42</v>
      </c>
      <c r="B685" s="36" t="s">
        <v>507</v>
      </c>
      <c r="C685" s="59" t="s">
        <v>514</v>
      </c>
      <c r="D685" s="59" t="s">
        <v>513</v>
      </c>
      <c r="E685" s="59" t="s">
        <v>512</v>
      </c>
      <c r="F685" s="59" t="s">
        <v>511</v>
      </c>
      <c r="G685" s="39" t="s">
        <v>502</v>
      </c>
      <c r="H685" s="40"/>
    </row>
    <row r="686" spans="1:8" ht="31.5" customHeight="1" x14ac:dyDescent="0.25">
      <c r="A686" s="34"/>
      <c r="B686" s="37"/>
      <c r="C686" s="60"/>
      <c r="D686" s="60"/>
      <c r="E686" s="60"/>
      <c r="F686" s="60"/>
      <c r="G686" s="8" t="s">
        <v>510</v>
      </c>
      <c r="H686" s="16">
        <v>6</v>
      </c>
    </row>
    <row r="687" spans="1:8" ht="31.5" customHeight="1" x14ac:dyDescent="0.25">
      <c r="A687" s="34"/>
      <c r="B687" s="37"/>
      <c r="C687" s="60"/>
      <c r="D687" s="60"/>
      <c r="E687" s="60"/>
      <c r="F687" s="60"/>
      <c r="G687" s="8" t="s">
        <v>509</v>
      </c>
      <c r="H687" s="16">
        <v>5</v>
      </c>
    </row>
    <row r="688" spans="1:8" ht="94.5" customHeight="1" thickBot="1" x14ac:dyDescent="0.3">
      <c r="A688" s="34"/>
      <c r="B688" s="37"/>
      <c r="C688" s="61"/>
      <c r="D688" s="61"/>
      <c r="E688" s="61"/>
      <c r="F688" s="61"/>
      <c r="G688" s="41" t="s">
        <v>8</v>
      </c>
      <c r="H688" s="43">
        <f>SUM(H686:H687)</f>
        <v>11</v>
      </c>
    </row>
    <row r="689" spans="1:8" ht="63" customHeight="1" thickBot="1" x14ac:dyDescent="0.3">
      <c r="A689" s="35"/>
      <c r="B689" s="38"/>
      <c r="C689" s="67" t="s">
        <v>508</v>
      </c>
      <c r="D689" s="67"/>
      <c r="E689" s="67"/>
      <c r="F689" s="68"/>
      <c r="G689" s="42"/>
      <c r="H689" s="44"/>
    </row>
    <row r="690" spans="1:8" ht="15.75" customHeight="1" x14ac:dyDescent="0.25">
      <c r="A690" s="33">
        <v>43</v>
      </c>
      <c r="B690" s="36" t="s">
        <v>507</v>
      </c>
      <c r="C690" s="59" t="s">
        <v>506</v>
      </c>
      <c r="D690" s="59" t="s">
        <v>505</v>
      </c>
      <c r="E690" s="59" t="s">
        <v>504</v>
      </c>
      <c r="F690" s="59" t="s">
        <v>503</v>
      </c>
      <c r="G690" s="39" t="s">
        <v>502</v>
      </c>
      <c r="H690" s="40"/>
    </row>
    <row r="691" spans="1:8" ht="31.5" customHeight="1" thickBot="1" x14ac:dyDescent="0.3">
      <c r="A691" s="34"/>
      <c r="B691" s="37"/>
      <c r="C691" s="60"/>
      <c r="D691" s="60"/>
      <c r="E691" s="60"/>
      <c r="F691" s="60"/>
      <c r="G691" s="8" t="s">
        <v>501</v>
      </c>
      <c r="H691" s="16">
        <v>2</v>
      </c>
    </row>
    <row r="692" spans="1:8" ht="15.75" customHeight="1" x14ac:dyDescent="0.25">
      <c r="A692" s="34"/>
      <c r="B692" s="37"/>
      <c r="C692" s="60"/>
      <c r="D692" s="60"/>
      <c r="E692" s="60"/>
      <c r="F692" s="60"/>
      <c r="G692" s="39" t="s">
        <v>359</v>
      </c>
      <c r="H692" s="40"/>
    </row>
    <row r="693" spans="1:8" ht="15.75" customHeight="1" x14ac:dyDescent="0.25">
      <c r="A693" s="34"/>
      <c r="B693" s="37"/>
      <c r="C693" s="60"/>
      <c r="D693" s="60"/>
      <c r="E693" s="60"/>
      <c r="F693" s="60"/>
      <c r="G693" s="8" t="s">
        <v>500</v>
      </c>
      <c r="H693" s="16">
        <v>5</v>
      </c>
    </row>
    <row r="694" spans="1:8" ht="121.5" customHeight="1" thickBot="1" x14ac:dyDescent="0.3">
      <c r="A694" s="34"/>
      <c r="B694" s="37"/>
      <c r="C694" s="61"/>
      <c r="D694" s="61"/>
      <c r="E694" s="61"/>
      <c r="F694" s="61"/>
      <c r="G694" s="41" t="s">
        <v>8</v>
      </c>
      <c r="H694" s="43">
        <f>SUM(H691:H691,H693:H693)</f>
        <v>7</v>
      </c>
    </row>
    <row r="695" spans="1:8" ht="55.5" customHeight="1" thickBot="1" x14ac:dyDescent="0.3">
      <c r="A695" s="35"/>
      <c r="B695" s="38"/>
      <c r="C695" s="67" t="s">
        <v>499</v>
      </c>
      <c r="D695" s="67"/>
      <c r="E695" s="67"/>
      <c r="F695" s="68"/>
      <c r="G695" s="42"/>
      <c r="H695" s="44"/>
    </row>
    <row r="696" spans="1:8" ht="15.75" customHeight="1" x14ac:dyDescent="0.25">
      <c r="A696" s="33">
        <v>44</v>
      </c>
      <c r="B696" s="36" t="s">
        <v>475</v>
      </c>
      <c r="C696" s="59" t="s">
        <v>498</v>
      </c>
      <c r="D696" s="59" t="s">
        <v>497</v>
      </c>
      <c r="E696" s="59" t="s">
        <v>496</v>
      </c>
      <c r="F696" s="59" t="s">
        <v>495</v>
      </c>
      <c r="G696" s="39" t="s">
        <v>413</v>
      </c>
      <c r="H696" s="40"/>
    </row>
    <row r="697" spans="1:8" ht="15.75" customHeight="1" x14ac:dyDescent="0.25">
      <c r="A697" s="34"/>
      <c r="B697" s="37"/>
      <c r="C697" s="60"/>
      <c r="D697" s="60"/>
      <c r="E697" s="60"/>
      <c r="F697" s="60"/>
      <c r="G697" s="8" t="s">
        <v>470</v>
      </c>
      <c r="H697" s="16">
        <v>8</v>
      </c>
    </row>
    <row r="698" spans="1:8" ht="187.5" customHeight="1" thickBot="1" x14ac:dyDescent="0.3">
      <c r="A698" s="34"/>
      <c r="B698" s="37"/>
      <c r="C698" s="61"/>
      <c r="D698" s="61"/>
      <c r="E698" s="61"/>
      <c r="F698" s="61"/>
      <c r="G698" s="41" t="s">
        <v>8</v>
      </c>
      <c r="H698" s="43">
        <f>SUM(H697:H697)</f>
        <v>8</v>
      </c>
    </row>
    <row r="699" spans="1:8" ht="66" customHeight="1" thickBot="1" x14ac:dyDescent="0.3">
      <c r="A699" s="35"/>
      <c r="B699" s="38"/>
      <c r="C699" s="67" t="s">
        <v>494</v>
      </c>
      <c r="D699" s="67"/>
      <c r="E699" s="67"/>
      <c r="F699" s="68"/>
      <c r="G699" s="42"/>
      <c r="H699" s="44"/>
    </row>
    <row r="700" spans="1:8" ht="15.75" customHeight="1" x14ac:dyDescent="0.25">
      <c r="A700" s="33">
        <v>45</v>
      </c>
      <c r="B700" s="36" t="s">
        <v>475</v>
      </c>
      <c r="C700" s="59" t="s">
        <v>493</v>
      </c>
      <c r="D700" s="59" t="s">
        <v>492</v>
      </c>
      <c r="E700" s="59" t="s">
        <v>491</v>
      </c>
      <c r="F700" s="59" t="s">
        <v>484</v>
      </c>
      <c r="G700" s="39" t="s">
        <v>413</v>
      </c>
      <c r="H700" s="40"/>
    </row>
    <row r="701" spans="1:8" ht="15.75" customHeight="1" x14ac:dyDescent="0.25">
      <c r="A701" s="34"/>
      <c r="B701" s="37"/>
      <c r="C701" s="60"/>
      <c r="D701" s="60"/>
      <c r="E701" s="60"/>
      <c r="F701" s="60"/>
      <c r="G701" s="8" t="s">
        <v>470</v>
      </c>
      <c r="H701" s="16">
        <v>10</v>
      </c>
    </row>
    <row r="702" spans="1:8" ht="15.75" customHeight="1" thickBot="1" x14ac:dyDescent="0.3">
      <c r="A702" s="34"/>
      <c r="B702" s="37"/>
      <c r="C702" s="60"/>
      <c r="D702" s="60"/>
      <c r="E702" s="60"/>
      <c r="F702" s="60"/>
      <c r="G702" s="8" t="s">
        <v>412</v>
      </c>
      <c r="H702" s="16">
        <v>2</v>
      </c>
    </row>
    <row r="703" spans="1:8" ht="15.75" customHeight="1" x14ac:dyDescent="0.25">
      <c r="A703" s="34"/>
      <c r="B703" s="37"/>
      <c r="C703" s="60"/>
      <c r="D703" s="60"/>
      <c r="E703" s="60"/>
      <c r="F703" s="60"/>
      <c r="G703" s="39" t="s">
        <v>272</v>
      </c>
      <c r="H703" s="40"/>
    </row>
    <row r="704" spans="1:8" ht="47.25" x14ac:dyDescent="0.25">
      <c r="A704" s="34"/>
      <c r="B704" s="37"/>
      <c r="C704" s="60"/>
      <c r="D704" s="60"/>
      <c r="E704" s="60"/>
      <c r="F704" s="60"/>
      <c r="G704" s="8" t="s">
        <v>490</v>
      </c>
      <c r="H704" s="16">
        <v>1</v>
      </c>
    </row>
    <row r="705" spans="1:8" ht="31.5" x14ac:dyDescent="0.25">
      <c r="A705" s="34"/>
      <c r="B705" s="37"/>
      <c r="C705" s="60"/>
      <c r="D705" s="60"/>
      <c r="E705" s="60"/>
      <c r="F705" s="60"/>
      <c r="G705" s="8" t="s">
        <v>489</v>
      </c>
      <c r="H705" s="16">
        <v>4</v>
      </c>
    </row>
    <row r="706" spans="1:8" ht="98.25" customHeight="1" thickBot="1" x14ac:dyDescent="0.3">
      <c r="A706" s="34"/>
      <c r="B706" s="37"/>
      <c r="C706" s="61"/>
      <c r="D706" s="61"/>
      <c r="E706" s="61"/>
      <c r="F706" s="61"/>
      <c r="G706" s="41" t="s">
        <v>8</v>
      </c>
      <c r="H706" s="43">
        <f>SUM(H701:H702,H704:H705)</f>
        <v>17</v>
      </c>
    </row>
    <row r="707" spans="1:8" ht="93" customHeight="1" thickBot="1" x14ac:dyDescent="0.3">
      <c r="A707" s="35"/>
      <c r="B707" s="38"/>
      <c r="C707" s="67" t="s">
        <v>488</v>
      </c>
      <c r="D707" s="67"/>
      <c r="E707" s="67"/>
      <c r="F707" s="68"/>
      <c r="G707" s="42"/>
      <c r="H707" s="44"/>
    </row>
    <row r="708" spans="1:8" ht="15.75" customHeight="1" x14ac:dyDescent="0.25">
      <c r="A708" s="33">
        <v>46</v>
      </c>
      <c r="B708" s="36" t="s">
        <v>475</v>
      </c>
      <c r="C708" s="59" t="s">
        <v>487</v>
      </c>
      <c r="D708" s="59" t="s">
        <v>486</v>
      </c>
      <c r="E708" s="59" t="s">
        <v>485</v>
      </c>
      <c r="F708" s="59" t="s">
        <v>484</v>
      </c>
      <c r="G708" s="39" t="s">
        <v>413</v>
      </c>
      <c r="H708" s="40"/>
    </row>
    <row r="709" spans="1:8" ht="15.75" customHeight="1" x14ac:dyDescent="0.25">
      <c r="A709" s="34"/>
      <c r="B709" s="37"/>
      <c r="C709" s="60"/>
      <c r="D709" s="60"/>
      <c r="E709" s="60"/>
      <c r="F709" s="60"/>
      <c r="G709" s="8" t="s">
        <v>470</v>
      </c>
      <c r="H709" s="16">
        <v>10</v>
      </c>
    </row>
    <row r="710" spans="1:8" ht="15.75" customHeight="1" thickBot="1" x14ac:dyDescent="0.3">
      <c r="A710" s="34"/>
      <c r="B710" s="37"/>
      <c r="C710" s="60"/>
      <c r="D710" s="60"/>
      <c r="E710" s="60"/>
      <c r="F710" s="60"/>
      <c r="G710" s="8" t="s">
        <v>412</v>
      </c>
      <c r="H710" s="16">
        <v>2</v>
      </c>
    </row>
    <row r="711" spans="1:8" ht="15.75" customHeight="1" x14ac:dyDescent="0.25">
      <c r="A711" s="34"/>
      <c r="B711" s="37"/>
      <c r="C711" s="60"/>
      <c r="D711" s="60"/>
      <c r="E711" s="60"/>
      <c r="F711" s="60"/>
      <c r="G711" s="39" t="s">
        <v>373</v>
      </c>
      <c r="H711" s="40"/>
    </row>
    <row r="712" spans="1:8" ht="17.25" customHeight="1" x14ac:dyDescent="0.25">
      <c r="A712" s="34"/>
      <c r="B712" s="37"/>
      <c r="C712" s="60"/>
      <c r="D712" s="60"/>
      <c r="E712" s="60"/>
      <c r="F712" s="60"/>
      <c r="G712" s="8" t="s">
        <v>483</v>
      </c>
      <c r="H712" s="16">
        <v>5</v>
      </c>
    </row>
    <row r="713" spans="1:8" ht="186.75" customHeight="1" thickBot="1" x14ac:dyDescent="0.3">
      <c r="A713" s="34"/>
      <c r="B713" s="37"/>
      <c r="C713" s="61"/>
      <c r="D713" s="61"/>
      <c r="E713" s="61"/>
      <c r="F713" s="61"/>
      <c r="G713" s="41" t="s">
        <v>8</v>
      </c>
      <c r="H713" s="43">
        <f>SUM(H709:H710,H712:H712)</f>
        <v>17</v>
      </c>
    </row>
    <row r="714" spans="1:8" ht="74.25" customHeight="1" thickBot="1" x14ac:dyDescent="0.3">
      <c r="A714" s="35"/>
      <c r="B714" s="38"/>
      <c r="C714" s="67" t="s">
        <v>482</v>
      </c>
      <c r="D714" s="67"/>
      <c r="E714" s="67"/>
      <c r="F714" s="68"/>
      <c r="G714" s="42"/>
      <c r="H714" s="44"/>
    </row>
    <row r="715" spans="1:8" ht="15.75" customHeight="1" x14ac:dyDescent="0.25">
      <c r="A715" s="33">
        <v>47</v>
      </c>
      <c r="B715" s="36" t="s">
        <v>475</v>
      </c>
      <c r="C715" s="59" t="s">
        <v>481</v>
      </c>
      <c r="D715" s="59" t="s">
        <v>480</v>
      </c>
      <c r="E715" s="59" t="s">
        <v>479</v>
      </c>
      <c r="F715" s="59" t="s">
        <v>478</v>
      </c>
      <c r="G715" s="39" t="s">
        <v>413</v>
      </c>
      <c r="H715" s="40"/>
    </row>
    <row r="716" spans="1:8" ht="17.25" customHeight="1" thickBot="1" x14ac:dyDescent="0.3">
      <c r="A716" s="34"/>
      <c r="B716" s="37"/>
      <c r="C716" s="60"/>
      <c r="D716" s="60"/>
      <c r="E716" s="60"/>
      <c r="F716" s="60"/>
      <c r="G716" s="8" t="s">
        <v>470</v>
      </c>
      <c r="H716" s="16">
        <v>6</v>
      </c>
    </row>
    <row r="717" spans="1:8" ht="15.75" customHeight="1" x14ac:dyDescent="0.25">
      <c r="A717" s="34"/>
      <c r="B717" s="37"/>
      <c r="C717" s="60"/>
      <c r="D717" s="60"/>
      <c r="E717" s="60"/>
      <c r="F717" s="60"/>
      <c r="G717" s="39" t="s">
        <v>305</v>
      </c>
      <c r="H717" s="40"/>
    </row>
    <row r="718" spans="1:8" ht="15.75" customHeight="1" x14ac:dyDescent="0.25">
      <c r="A718" s="34"/>
      <c r="B718" s="37"/>
      <c r="C718" s="60"/>
      <c r="D718" s="60"/>
      <c r="E718" s="60"/>
      <c r="F718" s="60"/>
      <c r="G718" s="8" t="s">
        <v>477</v>
      </c>
      <c r="H718" s="16">
        <v>1</v>
      </c>
    </row>
    <row r="719" spans="1:8" ht="237" customHeight="1" thickBot="1" x14ac:dyDescent="0.3">
      <c r="A719" s="34"/>
      <c r="B719" s="37"/>
      <c r="C719" s="61"/>
      <c r="D719" s="61"/>
      <c r="E719" s="61"/>
      <c r="F719" s="61"/>
      <c r="G719" s="41" t="s">
        <v>8</v>
      </c>
      <c r="H719" s="43">
        <f>SUM(H716:H716,H718:H718)</f>
        <v>7</v>
      </c>
    </row>
    <row r="720" spans="1:8" ht="57.75" customHeight="1" thickBot="1" x14ac:dyDescent="0.3">
      <c r="A720" s="35"/>
      <c r="B720" s="38"/>
      <c r="C720" s="67" t="s">
        <v>476</v>
      </c>
      <c r="D720" s="67"/>
      <c r="E720" s="67"/>
      <c r="F720" s="68"/>
      <c r="G720" s="42"/>
      <c r="H720" s="44"/>
    </row>
    <row r="721" spans="1:8" ht="15.75" customHeight="1" x14ac:dyDescent="0.25">
      <c r="A721" s="33">
        <v>48</v>
      </c>
      <c r="B721" s="36" t="s">
        <v>475</v>
      </c>
      <c r="C721" s="59" t="s">
        <v>474</v>
      </c>
      <c r="D721" s="59" t="s">
        <v>473</v>
      </c>
      <c r="E721" s="59" t="s">
        <v>472</v>
      </c>
      <c r="F721" s="59" t="s">
        <v>471</v>
      </c>
      <c r="G721" s="39" t="s">
        <v>413</v>
      </c>
      <c r="H721" s="40"/>
    </row>
    <row r="722" spans="1:8" ht="17.25" customHeight="1" x14ac:dyDescent="0.25">
      <c r="A722" s="34"/>
      <c r="B722" s="37"/>
      <c r="C722" s="60"/>
      <c r="D722" s="60"/>
      <c r="E722" s="60"/>
      <c r="F722" s="60"/>
      <c r="G722" s="8" t="s">
        <v>470</v>
      </c>
      <c r="H722" s="16">
        <v>7</v>
      </c>
    </row>
    <row r="723" spans="1:8" ht="15.75" customHeight="1" x14ac:dyDescent="0.25">
      <c r="A723" s="34"/>
      <c r="B723" s="37"/>
      <c r="C723" s="60"/>
      <c r="D723" s="60"/>
      <c r="E723" s="60"/>
      <c r="F723" s="60"/>
      <c r="G723" s="8" t="s">
        <v>412</v>
      </c>
      <c r="H723" s="16">
        <v>2</v>
      </c>
    </row>
    <row r="724" spans="1:8" ht="185.25" customHeight="1" thickBot="1" x14ac:dyDescent="0.3">
      <c r="A724" s="34"/>
      <c r="B724" s="37"/>
      <c r="C724" s="61"/>
      <c r="D724" s="61"/>
      <c r="E724" s="61"/>
      <c r="F724" s="61"/>
      <c r="G724" s="41" t="s">
        <v>8</v>
      </c>
      <c r="H724" s="43">
        <f>SUM(H722:H723)</f>
        <v>9</v>
      </c>
    </row>
    <row r="725" spans="1:8" ht="55.5" customHeight="1" thickBot="1" x14ac:dyDescent="0.3">
      <c r="A725" s="35"/>
      <c r="B725" s="38"/>
      <c r="C725" s="67" t="s">
        <v>469</v>
      </c>
      <c r="D725" s="67"/>
      <c r="E725" s="67"/>
      <c r="F725" s="68"/>
      <c r="G725" s="42"/>
      <c r="H725" s="44"/>
    </row>
    <row r="726" spans="1:8" ht="15.75" customHeight="1" x14ac:dyDescent="0.25">
      <c r="A726" s="33">
        <v>49</v>
      </c>
      <c r="B726" s="36" t="s">
        <v>418</v>
      </c>
      <c r="C726" s="59" t="s">
        <v>468</v>
      </c>
      <c r="D726" s="59" t="s">
        <v>467</v>
      </c>
      <c r="E726" s="59" t="s">
        <v>466</v>
      </c>
      <c r="F726" s="59" t="s">
        <v>465</v>
      </c>
      <c r="G726" s="39" t="s">
        <v>298</v>
      </c>
      <c r="H726" s="40"/>
    </row>
    <row r="727" spans="1:8" ht="31.5" customHeight="1" x14ac:dyDescent="0.25">
      <c r="A727" s="34"/>
      <c r="B727" s="37"/>
      <c r="C727" s="60"/>
      <c r="D727" s="60"/>
      <c r="E727" s="60"/>
      <c r="F727" s="60"/>
      <c r="G727" s="8" t="s">
        <v>464</v>
      </c>
      <c r="H727" s="16">
        <v>8</v>
      </c>
    </row>
    <row r="728" spans="1:8" ht="31.5" customHeight="1" x14ac:dyDescent="0.25">
      <c r="A728" s="34"/>
      <c r="B728" s="37"/>
      <c r="C728" s="60"/>
      <c r="D728" s="60"/>
      <c r="E728" s="60"/>
      <c r="F728" s="60"/>
      <c r="G728" s="8" t="s">
        <v>463</v>
      </c>
      <c r="H728" s="16">
        <v>8</v>
      </c>
    </row>
    <row r="729" spans="1:8" ht="47.25" customHeight="1" x14ac:dyDescent="0.25">
      <c r="A729" s="34"/>
      <c r="B729" s="37"/>
      <c r="C729" s="60"/>
      <c r="D729" s="60"/>
      <c r="E729" s="60"/>
      <c r="F729" s="60"/>
      <c r="G729" s="8" t="s">
        <v>462</v>
      </c>
      <c r="H729" s="16">
        <v>2</v>
      </c>
    </row>
    <row r="730" spans="1:8" ht="31.5" customHeight="1" thickBot="1" x14ac:dyDescent="0.3">
      <c r="A730" s="34"/>
      <c r="B730" s="37"/>
      <c r="C730" s="60"/>
      <c r="D730" s="60"/>
      <c r="E730" s="60"/>
      <c r="F730" s="60"/>
      <c r="G730" s="8" t="s">
        <v>461</v>
      </c>
      <c r="H730" s="16">
        <v>8</v>
      </c>
    </row>
    <row r="731" spans="1:8" ht="15.75" customHeight="1" x14ac:dyDescent="0.25">
      <c r="A731" s="34"/>
      <c r="B731" s="37"/>
      <c r="C731" s="60"/>
      <c r="D731" s="60"/>
      <c r="E731" s="60"/>
      <c r="F731" s="60"/>
      <c r="G731" s="39" t="s">
        <v>460</v>
      </c>
      <c r="H731" s="40"/>
    </row>
    <row r="732" spans="1:8" ht="15.75" customHeight="1" x14ac:dyDescent="0.25">
      <c r="A732" s="34"/>
      <c r="B732" s="37"/>
      <c r="C732" s="60"/>
      <c r="D732" s="60"/>
      <c r="E732" s="60"/>
      <c r="F732" s="60"/>
      <c r="G732" s="8" t="s">
        <v>459</v>
      </c>
      <c r="H732" s="16">
        <v>4</v>
      </c>
    </row>
    <row r="733" spans="1:8" ht="32.25" thickBot="1" x14ac:dyDescent="0.3">
      <c r="A733" s="34"/>
      <c r="B733" s="37"/>
      <c r="C733" s="60"/>
      <c r="D733" s="60"/>
      <c r="E733" s="60"/>
      <c r="F733" s="60"/>
      <c r="G733" s="8" t="s">
        <v>458</v>
      </c>
      <c r="H733" s="16">
        <v>5</v>
      </c>
    </row>
    <row r="734" spans="1:8" ht="15.75" customHeight="1" x14ac:dyDescent="0.25">
      <c r="A734" s="34"/>
      <c r="B734" s="37"/>
      <c r="C734" s="60"/>
      <c r="D734" s="60"/>
      <c r="E734" s="60"/>
      <c r="F734" s="60"/>
      <c r="G734" s="39" t="s">
        <v>333</v>
      </c>
      <c r="H734" s="40"/>
    </row>
    <row r="735" spans="1:8" ht="110.25" x14ac:dyDescent="0.25">
      <c r="A735" s="34"/>
      <c r="B735" s="37"/>
      <c r="C735" s="60"/>
      <c r="D735" s="60"/>
      <c r="E735" s="60"/>
      <c r="F735" s="60"/>
      <c r="G735" s="8" t="s">
        <v>457</v>
      </c>
      <c r="H735" s="16">
        <v>5</v>
      </c>
    </row>
    <row r="736" spans="1:8" ht="16.5" customHeight="1" thickBot="1" x14ac:dyDescent="0.3">
      <c r="A736" s="34"/>
      <c r="B736" s="37"/>
      <c r="C736" s="61"/>
      <c r="D736" s="61"/>
      <c r="E736" s="61"/>
      <c r="F736" s="61"/>
      <c r="G736" s="41" t="s">
        <v>8</v>
      </c>
      <c r="H736" s="43">
        <f>SUM(H727:H730,H732:H733,H735:H735)</f>
        <v>40</v>
      </c>
    </row>
    <row r="737" spans="1:8" ht="81" customHeight="1" thickBot="1" x14ac:dyDescent="0.3">
      <c r="A737" s="35"/>
      <c r="B737" s="38"/>
      <c r="C737" s="67" t="s">
        <v>456</v>
      </c>
      <c r="D737" s="67"/>
      <c r="E737" s="67"/>
      <c r="F737" s="68"/>
      <c r="G737" s="42"/>
      <c r="H737" s="44"/>
    </row>
    <row r="738" spans="1:8" ht="15.75" customHeight="1" x14ac:dyDescent="0.25">
      <c r="A738" s="33">
        <v>50</v>
      </c>
      <c r="B738" s="36" t="s">
        <v>418</v>
      </c>
      <c r="C738" s="59" t="s">
        <v>455</v>
      </c>
      <c r="D738" s="59" t="s">
        <v>454</v>
      </c>
      <c r="E738" s="59" t="s">
        <v>453</v>
      </c>
      <c r="F738" s="59" t="s">
        <v>452</v>
      </c>
      <c r="G738" s="39" t="s">
        <v>393</v>
      </c>
      <c r="H738" s="40"/>
    </row>
    <row r="739" spans="1:8" ht="15.75" customHeight="1" thickBot="1" x14ac:dyDescent="0.3">
      <c r="A739" s="34"/>
      <c r="B739" s="37"/>
      <c r="C739" s="60"/>
      <c r="D739" s="60"/>
      <c r="E739" s="60"/>
      <c r="F739" s="60"/>
      <c r="G739" s="8" t="s">
        <v>451</v>
      </c>
      <c r="H739" s="16">
        <v>2</v>
      </c>
    </row>
    <row r="740" spans="1:8" ht="15.75" customHeight="1" x14ac:dyDescent="0.25">
      <c r="A740" s="34"/>
      <c r="B740" s="37"/>
      <c r="C740" s="60"/>
      <c r="D740" s="60"/>
      <c r="E740" s="60"/>
      <c r="F740" s="60"/>
      <c r="G740" s="39" t="s">
        <v>298</v>
      </c>
      <c r="H740" s="40"/>
    </row>
    <row r="741" spans="1:8" ht="33" customHeight="1" x14ac:dyDescent="0.25">
      <c r="A741" s="34"/>
      <c r="B741" s="37"/>
      <c r="C741" s="60"/>
      <c r="D741" s="60"/>
      <c r="E741" s="60"/>
      <c r="F741" s="60"/>
      <c r="G741" s="8" t="s">
        <v>450</v>
      </c>
      <c r="H741" s="16">
        <v>8</v>
      </c>
    </row>
    <row r="742" spans="1:8" ht="33" customHeight="1" x14ac:dyDescent="0.25">
      <c r="A742" s="34"/>
      <c r="B742" s="37"/>
      <c r="C742" s="60"/>
      <c r="D742" s="60"/>
      <c r="E742" s="60"/>
      <c r="F742" s="60"/>
      <c r="G742" s="8" t="s">
        <v>439</v>
      </c>
      <c r="H742" s="16">
        <v>3</v>
      </c>
    </row>
    <row r="743" spans="1:8" ht="15.75" customHeight="1" x14ac:dyDescent="0.25">
      <c r="A743" s="34"/>
      <c r="B743" s="37"/>
      <c r="C743" s="60"/>
      <c r="D743" s="60"/>
      <c r="E743" s="60"/>
      <c r="F743" s="60"/>
      <c r="G743" s="8" t="s">
        <v>438</v>
      </c>
      <c r="H743" s="16">
        <v>6</v>
      </c>
    </row>
    <row r="744" spans="1:8" ht="16.5" customHeight="1" thickBot="1" x14ac:dyDescent="0.3">
      <c r="A744" s="34"/>
      <c r="B744" s="37"/>
      <c r="C744" s="61"/>
      <c r="D744" s="61"/>
      <c r="E744" s="61"/>
      <c r="F744" s="61"/>
      <c r="G744" s="41" t="s">
        <v>8</v>
      </c>
      <c r="H744" s="43">
        <f>SUM(H739:H739,H741:H743)</f>
        <v>19</v>
      </c>
    </row>
    <row r="745" spans="1:8" ht="58.5" customHeight="1" thickBot="1" x14ac:dyDescent="0.3">
      <c r="A745" s="35"/>
      <c r="B745" s="38"/>
      <c r="C745" s="67" t="s">
        <v>449</v>
      </c>
      <c r="D745" s="67"/>
      <c r="E745" s="67"/>
      <c r="F745" s="68"/>
      <c r="G745" s="42"/>
      <c r="H745" s="44"/>
    </row>
    <row r="746" spans="1:8" ht="15.75" customHeight="1" x14ac:dyDescent="0.25">
      <c r="A746" s="33">
        <v>51</v>
      </c>
      <c r="B746" s="36" t="s">
        <v>418</v>
      </c>
      <c r="C746" s="59" t="s">
        <v>448</v>
      </c>
      <c r="D746" s="59" t="s">
        <v>447</v>
      </c>
      <c r="E746" s="59" t="s">
        <v>446</v>
      </c>
      <c r="F746" s="59" t="s">
        <v>445</v>
      </c>
      <c r="G746" s="39" t="s">
        <v>298</v>
      </c>
      <c r="H746" s="40"/>
    </row>
    <row r="747" spans="1:8" ht="15.75" customHeight="1" x14ac:dyDescent="0.25">
      <c r="A747" s="34"/>
      <c r="B747" s="37"/>
      <c r="C747" s="60"/>
      <c r="D747" s="60"/>
      <c r="E747" s="60"/>
      <c r="F747" s="60"/>
      <c r="G747" s="8" t="s">
        <v>438</v>
      </c>
      <c r="H747" s="16">
        <v>3</v>
      </c>
    </row>
    <row r="748" spans="1:8" ht="15.75" customHeight="1" x14ac:dyDescent="0.25">
      <c r="A748" s="34"/>
      <c r="B748" s="37"/>
      <c r="C748" s="60"/>
      <c r="D748" s="60"/>
      <c r="E748" s="60"/>
      <c r="F748" s="60"/>
      <c r="G748" s="8" t="s">
        <v>437</v>
      </c>
      <c r="H748" s="16">
        <v>2</v>
      </c>
    </row>
    <row r="749" spans="1:8" ht="123" customHeight="1" thickBot="1" x14ac:dyDescent="0.3">
      <c r="A749" s="34"/>
      <c r="B749" s="37"/>
      <c r="C749" s="61"/>
      <c r="D749" s="61"/>
      <c r="E749" s="61"/>
      <c r="F749" s="61"/>
      <c r="G749" s="41" t="s">
        <v>8</v>
      </c>
      <c r="H749" s="43">
        <f>SUM(H747:H748)</f>
        <v>5</v>
      </c>
    </row>
    <row r="750" spans="1:8" ht="150" customHeight="1" thickBot="1" x14ac:dyDescent="0.3">
      <c r="A750" s="35"/>
      <c r="B750" s="38"/>
      <c r="C750" s="67" t="s">
        <v>444</v>
      </c>
      <c r="D750" s="67"/>
      <c r="E750" s="67"/>
      <c r="F750" s="68"/>
      <c r="G750" s="42"/>
      <c r="H750" s="44"/>
    </row>
    <row r="751" spans="1:8" ht="15.75" customHeight="1" x14ac:dyDescent="0.25">
      <c r="A751" s="33">
        <v>52</v>
      </c>
      <c r="B751" s="36" t="s">
        <v>418</v>
      </c>
      <c r="C751" s="59" t="s">
        <v>443</v>
      </c>
      <c r="D751" s="59" t="s">
        <v>442</v>
      </c>
      <c r="E751" s="59" t="s">
        <v>441</v>
      </c>
      <c r="F751" s="59" t="s">
        <v>440</v>
      </c>
      <c r="G751" s="39" t="s">
        <v>298</v>
      </c>
      <c r="H751" s="40"/>
    </row>
    <row r="752" spans="1:8" ht="33" customHeight="1" x14ac:dyDescent="0.25">
      <c r="A752" s="34"/>
      <c r="B752" s="37"/>
      <c r="C752" s="60"/>
      <c r="D752" s="60"/>
      <c r="E752" s="60"/>
      <c r="F752" s="60"/>
      <c r="G752" s="8" t="s">
        <v>439</v>
      </c>
      <c r="H752" s="16">
        <v>5</v>
      </c>
    </row>
    <row r="753" spans="1:8" ht="15.75" customHeight="1" x14ac:dyDescent="0.25">
      <c r="A753" s="34"/>
      <c r="B753" s="37"/>
      <c r="C753" s="60"/>
      <c r="D753" s="60"/>
      <c r="E753" s="60"/>
      <c r="F753" s="60"/>
      <c r="G753" s="8" t="s">
        <v>438</v>
      </c>
      <c r="H753" s="16">
        <v>6</v>
      </c>
    </row>
    <row r="754" spans="1:8" ht="31.5" x14ac:dyDescent="0.25">
      <c r="A754" s="34"/>
      <c r="B754" s="37"/>
      <c r="C754" s="60"/>
      <c r="D754" s="60"/>
      <c r="E754" s="60"/>
      <c r="F754" s="60"/>
      <c r="G754" s="8" t="s">
        <v>423</v>
      </c>
      <c r="H754" s="16">
        <v>4</v>
      </c>
    </row>
    <row r="755" spans="1:8" ht="15.75" customHeight="1" thickBot="1" x14ac:dyDescent="0.3">
      <c r="A755" s="34"/>
      <c r="B755" s="37"/>
      <c r="C755" s="60"/>
      <c r="D755" s="60"/>
      <c r="E755" s="60"/>
      <c r="F755" s="60"/>
      <c r="G755" s="8" t="s">
        <v>437</v>
      </c>
      <c r="H755" s="16">
        <v>3</v>
      </c>
    </row>
    <row r="756" spans="1:8" ht="15.75" customHeight="1" x14ac:dyDescent="0.25">
      <c r="A756" s="34"/>
      <c r="B756" s="37"/>
      <c r="C756" s="60"/>
      <c r="D756" s="60"/>
      <c r="E756" s="60"/>
      <c r="F756" s="60"/>
      <c r="G756" s="39" t="s">
        <v>296</v>
      </c>
      <c r="H756" s="40"/>
    </row>
    <row r="757" spans="1:8" ht="31.5" customHeight="1" thickBot="1" x14ac:dyDescent="0.3">
      <c r="A757" s="34"/>
      <c r="B757" s="37"/>
      <c r="C757" s="60"/>
      <c r="D757" s="60"/>
      <c r="E757" s="60"/>
      <c r="F757" s="60"/>
      <c r="G757" s="8" t="s">
        <v>422</v>
      </c>
      <c r="H757" s="16">
        <v>1</v>
      </c>
    </row>
    <row r="758" spans="1:8" ht="15.75" customHeight="1" x14ac:dyDescent="0.25">
      <c r="A758" s="34"/>
      <c r="B758" s="37"/>
      <c r="C758" s="60"/>
      <c r="D758" s="60"/>
      <c r="E758" s="60"/>
      <c r="F758" s="60"/>
      <c r="G758" s="39" t="s">
        <v>296</v>
      </c>
      <c r="H758" s="40"/>
    </row>
    <row r="759" spans="1:8" ht="31.5" customHeight="1" thickBot="1" x14ac:dyDescent="0.3">
      <c r="A759" s="34"/>
      <c r="B759" s="37"/>
      <c r="C759" s="60"/>
      <c r="D759" s="60"/>
      <c r="E759" s="60"/>
      <c r="F759" s="60"/>
      <c r="G759" s="8" t="s">
        <v>436</v>
      </c>
      <c r="H759" s="16">
        <v>3</v>
      </c>
    </row>
    <row r="760" spans="1:8" ht="15.75" customHeight="1" x14ac:dyDescent="0.25">
      <c r="A760" s="34"/>
      <c r="B760" s="37"/>
      <c r="C760" s="60"/>
      <c r="D760" s="60"/>
      <c r="E760" s="60"/>
      <c r="F760" s="60"/>
      <c r="G760" s="39" t="s">
        <v>366</v>
      </c>
      <c r="H760" s="40"/>
    </row>
    <row r="761" spans="1:8" ht="15.75" customHeight="1" x14ac:dyDescent="0.25">
      <c r="A761" s="34"/>
      <c r="B761" s="37"/>
      <c r="C761" s="60"/>
      <c r="D761" s="60"/>
      <c r="E761" s="60"/>
      <c r="F761" s="60"/>
      <c r="G761" s="8" t="s">
        <v>406</v>
      </c>
      <c r="H761" s="16">
        <v>2</v>
      </c>
    </row>
    <row r="762" spans="1:8" ht="16.5" customHeight="1" thickBot="1" x14ac:dyDescent="0.3">
      <c r="A762" s="34"/>
      <c r="B762" s="37"/>
      <c r="C762" s="61"/>
      <c r="D762" s="61"/>
      <c r="E762" s="61"/>
      <c r="F762" s="61"/>
      <c r="G762" s="41" t="s">
        <v>8</v>
      </c>
      <c r="H762" s="43">
        <f>SUM(H752:H755,H757:H757,H759:H759,H761:H761)</f>
        <v>24</v>
      </c>
    </row>
    <row r="763" spans="1:8" ht="63" customHeight="1" thickBot="1" x14ac:dyDescent="0.3">
      <c r="A763" s="35"/>
      <c r="B763" s="38"/>
      <c r="C763" s="67" t="s">
        <v>435</v>
      </c>
      <c r="D763" s="67"/>
      <c r="E763" s="67"/>
      <c r="F763" s="68"/>
      <c r="G763" s="42"/>
      <c r="H763" s="44"/>
    </row>
    <row r="764" spans="1:8" ht="15.75" customHeight="1" x14ac:dyDescent="0.25">
      <c r="A764" s="33">
        <v>53</v>
      </c>
      <c r="B764" s="36" t="s">
        <v>418</v>
      </c>
      <c r="C764" s="59" t="s">
        <v>434</v>
      </c>
      <c r="D764" s="59" t="s">
        <v>433</v>
      </c>
      <c r="E764" s="59" t="s">
        <v>432</v>
      </c>
      <c r="F764" s="59" t="s">
        <v>431</v>
      </c>
      <c r="G764" s="39" t="s">
        <v>298</v>
      </c>
      <c r="H764" s="40"/>
    </row>
    <row r="765" spans="1:8" ht="31.5" x14ac:dyDescent="0.25">
      <c r="A765" s="34"/>
      <c r="B765" s="37"/>
      <c r="C765" s="60"/>
      <c r="D765" s="60"/>
      <c r="E765" s="60"/>
      <c r="F765" s="60"/>
      <c r="G765" s="8" t="s">
        <v>423</v>
      </c>
      <c r="H765" s="16">
        <v>5</v>
      </c>
    </row>
    <row r="766" spans="1:8" ht="47.25" customHeight="1" x14ac:dyDescent="0.25">
      <c r="A766" s="34"/>
      <c r="B766" s="37"/>
      <c r="C766" s="60"/>
      <c r="D766" s="60"/>
      <c r="E766" s="60"/>
      <c r="F766" s="60"/>
      <c r="G766" s="8" t="s">
        <v>322</v>
      </c>
      <c r="H766" s="16">
        <v>2</v>
      </c>
    </row>
    <row r="767" spans="1:8" ht="15.75" customHeight="1" thickBot="1" x14ac:dyDescent="0.3">
      <c r="A767" s="34"/>
      <c r="B767" s="37"/>
      <c r="C767" s="60"/>
      <c r="D767" s="60"/>
      <c r="E767" s="60"/>
      <c r="F767" s="60"/>
      <c r="G767" s="8" t="s">
        <v>297</v>
      </c>
      <c r="H767" s="16">
        <v>3</v>
      </c>
    </row>
    <row r="768" spans="1:8" ht="15.75" customHeight="1" x14ac:dyDescent="0.25">
      <c r="A768" s="34"/>
      <c r="B768" s="37"/>
      <c r="C768" s="60"/>
      <c r="D768" s="60"/>
      <c r="E768" s="60"/>
      <c r="F768" s="60"/>
      <c r="G768" s="39" t="s">
        <v>296</v>
      </c>
      <c r="H768" s="40"/>
    </row>
    <row r="769" spans="1:8" ht="15.75" customHeight="1" x14ac:dyDescent="0.25">
      <c r="A769" s="34"/>
      <c r="B769" s="37"/>
      <c r="C769" s="60"/>
      <c r="D769" s="60"/>
      <c r="E769" s="60"/>
      <c r="F769" s="60"/>
      <c r="G769" s="8" t="s">
        <v>321</v>
      </c>
      <c r="H769" s="16">
        <v>2</v>
      </c>
    </row>
    <row r="770" spans="1:8" ht="15.75" customHeight="1" x14ac:dyDescent="0.25">
      <c r="A770" s="34"/>
      <c r="B770" s="37"/>
      <c r="C770" s="60"/>
      <c r="D770" s="60"/>
      <c r="E770" s="60"/>
      <c r="F770" s="60"/>
      <c r="G770" s="8" t="s">
        <v>295</v>
      </c>
      <c r="H770" s="16">
        <v>2</v>
      </c>
    </row>
    <row r="771" spans="1:8" ht="31.5" customHeight="1" x14ac:dyDescent="0.25">
      <c r="A771" s="34"/>
      <c r="B771" s="37"/>
      <c r="C771" s="60"/>
      <c r="D771" s="60"/>
      <c r="E771" s="60"/>
      <c r="F771" s="60"/>
      <c r="G771" s="8" t="s">
        <v>294</v>
      </c>
      <c r="H771" s="16">
        <v>2</v>
      </c>
    </row>
    <row r="772" spans="1:8" ht="16.5" customHeight="1" thickBot="1" x14ac:dyDescent="0.3">
      <c r="A772" s="34"/>
      <c r="B772" s="37"/>
      <c r="C772" s="61"/>
      <c r="D772" s="61"/>
      <c r="E772" s="61"/>
      <c r="F772" s="61"/>
      <c r="G772" s="41" t="s">
        <v>8</v>
      </c>
      <c r="H772" s="43">
        <f>SUM(H765:H767,H769:H771)</f>
        <v>16</v>
      </c>
    </row>
    <row r="773" spans="1:8" ht="150" customHeight="1" thickBot="1" x14ac:dyDescent="0.3">
      <c r="A773" s="35"/>
      <c r="B773" s="38"/>
      <c r="C773" s="67" t="s">
        <v>430</v>
      </c>
      <c r="D773" s="67"/>
      <c r="E773" s="67"/>
      <c r="F773" s="68"/>
      <c r="G773" s="42"/>
      <c r="H773" s="44"/>
    </row>
    <row r="774" spans="1:8" ht="15.75" customHeight="1" x14ac:dyDescent="0.25">
      <c r="A774" s="33">
        <v>54</v>
      </c>
      <c r="B774" s="36" t="s">
        <v>418</v>
      </c>
      <c r="C774" s="59" t="s">
        <v>429</v>
      </c>
      <c r="D774" s="59" t="s">
        <v>428</v>
      </c>
      <c r="E774" s="59" t="s">
        <v>361</v>
      </c>
      <c r="F774" s="59" t="s">
        <v>427</v>
      </c>
      <c r="G774" s="39" t="s">
        <v>426</v>
      </c>
      <c r="H774" s="40"/>
    </row>
    <row r="775" spans="1:8" ht="31.5" customHeight="1" x14ac:dyDescent="0.25">
      <c r="A775" s="34"/>
      <c r="B775" s="37"/>
      <c r="C775" s="60"/>
      <c r="D775" s="60"/>
      <c r="E775" s="60"/>
      <c r="F775" s="60"/>
      <c r="G775" s="8" t="s">
        <v>425</v>
      </c>
      <c r="H775" s="14">
        <v>34</v>
      </c>
    </row>
    <row r="776" spans="1:8" ht="33" customHeight="1" thickBot="1" x14ac:dyDescent="0.3">
      <c r="A776" s="34"/>
      <c r="B776" s="37"/>
      <c r="C776" s="60"/>
      <c r="D776" s="60"/>
      <c r="E776" s="60"/>
      <c r="F776" s="60"/>
      <c r="G776" s="8" t="s">
        <v>424</v>
      </c>
      <c r="H776" s="14">
        <v>45</v>
      </c>
    </row>
    <row r="777" spans="1:8" ht="15.75" customHeight="1" x14ac:dyDescent="0.25">
      <c r="A777" s="34"/>
      <c r="B777" s="37"/>
      <c r="C777" s="60"/>
      <c r="D777" s="60"/>
      <c r="E777" s="60"/>
      <c r="F777" s="60"/>
      <c r="G777" s="39" t="s">
        <v>298</v>
      </c>
      <c r="H777" s="40"/>
    </row>
    <row r="778" spans="1:8" ht="32.25" thickBot="1" x14ac:dyDescent="0.3">
      <c r="A778" s="34"/>
      <c r="B778" s="37"/>
      <c r="C778" s="60"/>
      <c r="D778" s="60"/>
      <c r="E778" s="60"/>
      <c r="F778" s="60"/>
      <c r="G778" s="8" t="s">
        <v>423</v>
      </c>
      <c r="H778" s="14">
        <v>3</v>
      </c>
    </row>
    <row r="779" spans="1:8" x14ac:dyDescent="0.25">
      <c r="A779" s="34"/>
      <c r="B779" s="37"/>
      <c r="C779" s="60"/>
      <c r="D779" s="60"/>
      <c r="E779" s="60"/>
      <c r="F779" s="60"/>
      <c r="G779" s="39" t="s">
        <v>296</v>
      </c>
      <c r="H779" s="40"/>
    </row>
    <row r="780" spans="1:8" ht="32.25" thickBot="1" x14ac:dyDescent="0.3">
      <c r="A780" s="34"/>
      <c r="B780" s="37"/>
      <c r="C780" s="60"/>
      <c r="D780" s="60"/>
      <c r="E780" s="60"/>
      <c r="F780" s="60"/>
      <c r="G780" s="8" t="s">
        <v>422</v>
      </c>
      <c r="H780" s="14">
        <v>1</v>
      </c>
    </row>
    <row r="781" spans="1:8" x14ac:dyDescent="0.25">
      <c r="A781" s="34"/>
      <c r="B781" s="37"/>
      <c r="C781" s="60"/>
      <c r="D781" s="60"/>
      <c r="E781" s="60"/>
      <c r="F781" s="60"/>
      <c r="G781" s="39" t="s">
        <v>336</v>
      </c>
      <c r="H781" s="40"/>
    </row>
    <row r="782" spans="1:8" x14ac:dyDescent="0.25">
      <c r="A782" s="34"/>
      <c r="B782" s="37"/>
      <c r="C782" s="60"/>
      <c r="D782" s="60"/>
      <c r="E782" s="60"/>
      <c r="F782" s="60"/>
      <c r="G782" s="8" t="s">
        <v>421</v>
      </c>
      <c r="H782" s="14">
        <v>8</v>
      </c>
    </row>
    <row r="783" spans="1:8" ht="31.5" x14ac:dyDescent="0.25">
      <c r="A783" s="34"/>
      <c r="B783" s="37"/>
      <c r="C783" s="60"/>
      <c r="D783" s="60"/>
      <c r="E783" s="60"/>
      <c r="F783" s="60"/>
      <c r="G783" s="8" t="s">
        <v>420</v>
      </c>
      <c r="H783" s="14">
        <v>3</v>
      </c>
    </row>
    <row r="784" spans="1:8" ht="16.5" thickBot="1" x14ac:dyDescent="0.3">
      <c r="A784" s="34"/>
      <c r="B784" s="37"/>
      <c r="C784" s="61"/>
      <c r="D784" s="61"/>
      <c r="E784" s="61"/>
      <c r="F784" s="61"/>
      <c r="G784" s="41" t="s">
        <v>8</v>
      </c>
      <c r="H784" s="43">
        <f>SUM(H775:H776,H778:H778,H780:H780,H782:H783)</f>
        <v>94</v>
      </c>
    </row>
    <row r="785" spans="1:8" ht="57" customHeight="1" thickBot="1" x14ac:dyDescent="0.3">
      <c r="A785" s="35"/>
      <c r="B785" s="38"/>
      <c r="C785" s="67" t="s">
        <v>419</v>
      </c>
      <c r="D785" s="67"/>
      <c r="E785" s="67"/>
      <c r="F785" s="68"/>
      <c r="G785" s="42"/>
      <c r="H785" s="44"/>
    </row>
    <row r="786" spans="1:8" x14ac:dyDescent="0.25">
      <c r="A786" s="33">
        <v>55</v>
      </c>
      <c r="B786" s="36" t="s">
        <v>418</v>
      </c>
      <c r="C786" s="59" t="s">
        <v>417</v>
      </c>
      <c r="D786" s="59" t="s">
        <v>416</v>
      </c>
      <c r="E786" s="59" t="s">
        <v>415</v>
      </c>
      <c r="F786" s="59" t="s">
        <v>414</v>
      </c>
      <c r="G786" s="39" t="s">
        <v>413</v>
      </c>
      <c r="H786" s="40"/>
    </row>
    <row r="787" spans="1:8" ht="16.5" thickBot="1" x14ac:dyDescent="0.3">
      <c r="A787" s="34"/>
      <c r="B787" s="37"/>
      <c r="C787" s="60"/>
      <c r="D787" s="60"/>
      <c r="E787" s="60"/>
      <c r="F787" s="60"/>
      <c r="G787" s="8" t="s">
        <v>412</v>
      </c>
      <c r="H787" s="14">
        <v>1</v>
      </c>
    </row>
    <row r="788" spans="1:8" x14ac:dyDescent="0.25">
      <c r="A788" s="34"/>
      <c r="B788" s="37"/>
      <c r="C788" s="60"/>
      <c r="D788" s="60"/>
      <c r="E788" s="60"/>
      <c r="F788" s="60"/>
      <c r="G788" s="39" t="s">
        <v>298</v>
      </c>
      <c r="H788" s="40"/>
    </row>
    <row r="789" spans="1:8" ht="32.25" thickBot="1" x14ac:dyDescent="0.3">
      <c r="A789" s="34"/>
      <c r="B789" s="37"/>
      <c r="C789" s="60"/>
      <c r="D789" s="60"/>
      <c r="E789" s="60"/>
      <c r="F789" s="60"/>
      <c r="G789" s="8" t="s">
        <v>297</v>
      </c>
      <c r="H789" s="14">
        <v>2</v>
      </c>
    </row>
    <row r="790" spans="1:8" x14ac:dyDescent="0.25">
      <c r="A790" s="34"/>
      <c r="B790" s="37"/>
      <c r="C790" s="60"/>
      <c r="D790" s="60"/>
      <c r="E790" s="60"/>
      <c r="F790" s="60"/>
      <c r="G790" s="39" t="s">
        <v>296</v>
      </c>
      <c r="H790" s="40"/>
    </row>
    <row r="791" spans="1:8" ht="31.5" x14ac:dyDescent="0.25">
      <c r="A791" s="34"/>
      <c r="B791" s="37"/>
      <c r="C791" s="60"/>
      <c r="D791" s="60"/>
      <c r="E791" s="60"/>
      <c r="F791" s="60"/>
      <c r="G791" s="8" t="s">
        <v>321</v>
      </c>
      <c r="H791" s="14">
        <v>1</v>
      </c>
    </row>
    <row r="792" spans="1:8" x14ac:dyDescent="0.25">
      <c r="A792" s="34"/>
      <c r="B792" s="37"/>
      <c r="C792" s="60"/>
      <c r="D792" s="60"/>
      <c r="E792" s="60"/>
      <c r="F792" s="60"/>
      <c r="G792" s="8" t="s">
        <v>295</v>
      </c>
      <c r="H792" s="14">
        <v>2</v>
      </c>
    </row>
    <row r="793" spans="1:8" ht="31.5" x14ac:dyDescent="0.25">
      <c r="A793" s="34"/>
      <c r="B793" s="37"/>
      <c r="C793" s="60"/>
      <c r="D793" s="60"/>
      <c r="E793" s="60"/>
      <c r="F793" s="60"/>
      <c r="G793" s="8" t="s">
        <v>294</v>
      </c>
      <c r="H793" s="14">
        <v>2</v>
      </c>
    </row>
    <row r="794" spans="1:8" ht="16.5" thickBot="1" x14ac:dyDescent="0.3">
      <c r="A794" s="34"/>
      <c r="B794" s="37"/>
      <c r="C794" s="61"/>
      <c r="D794" s="61"/>
      <c r="E794" s="61"/>
      <c r="F794" s="61"/>
      <c r="G794" s="41" t="s">
        <v>8</v>
      </c>
      <c r="H794" s="43">
        <f>SUM(H787:H787,H789:H789,H791:H793)</f>
        <v>8</v>
      </c>
    </row>
    <row r="795" spans="1:8" ht="150" customHeight="1" thickBot="1" x14ac:dyDescent="0.3">
      <c r="A795" s="35"/>
      <c r="B795" s="38"/>
      <c r="C795" s="67" t="s">
        <v>411</v>
      </c>
      <c r="D795" s="67"/>
      <c r="E795" s="67"/>
      <c r="F795" s="68"/>
      <c r="G795" s="42"/>
      <c r="H795" s="44"/>
    </row>
    <row r="796" spans="1:8" x14ac:dyDescent="0.25">
      <c r="A796" s="33">
        <v>56</v>
      </c>
      <c r="B796" s="36" t="s">
        <v>287</v>
      </c>
      <c r="C796" s="59" t="s">
        <v>410</v>
      </c>
      <c r="D796" s="59" t="s">
        <v>409</v>
      </c>
      <c r="E796" s="59" t="s">
        <v>408</v>
      </c>
      <c r="F796" s="59" t="s">
        <v>407</v>
      </c>
      <c r="G796" s="39" t="s">
        <v>393</v>
      </c>
      <c r="H796" s="40"/>
    </row>
    <row r="797" spans="1:8" ht="48" thickBot="1" x14ac:dyDescent="0.3">
      <c r="A797" s="34"/>
      <c r="B797" s="37"/>
      <c r="C797" s="60"/>
      <c r="D797" s="60"/>
      <c r="E797" s="60"/>
      <c r="F797" s="60"/>
      <c r="G797" s="8" t="s">
        <v>392</v>
      </c>
      <c r="H797" s="14">
        <v>1</v>
      </c>
    </row>
    <row r="798" spans="1:8" x14ac:dyDescent="0.25">
      <c r="A798" s="34"/>
      <c r="B798" s="37"/>
      <c r="C798" s="60"/>
      <c r="D798" s="60"/>
      <c r="E798" s="60"/>
      <c r="F798" s="60"/>
      <c r="G798" s="39" t="s">
        <v>366</v>
      </c>
      <c r="H798" s="40"/>
    </row>
    <row r="799" spans="1:8" ht="16.5" thickBot="1" x14ac:dyDescent="0.3">
      <c r="A799" s="34"/>
      <c r="B799" s="37"/>
      <c r="C799" s="60"/>
      <c r="D799" s="60"/>
      <c r="E799" s="60"/>
      <c r="F799" s="60"/>
      <c r="G799" s="8" t="s">
        <v>406</v>
      </c>
      <c r="H799" s="14">
        <v>2</v>
      </c>
    </row>
    <row r="800" spans="1:8" x14ac:dyDescent="0.25">
      <c r="A800" s="34"/>
      <c r="B800" s="37"/>
      <c r="C800" s="60"/>
      <c r="D800" s="60"/>
      <c r="E800" s="60"/>
      <c r="F800" s="60"/>
      <c r="G800" s="39" t="s">
        <v>290</v>
      </c>
      <c r="H800" s="40"/>
    </row>
    <row r="801" spans="1:8" x14ac:dyDescent="0.25">
      <c r="A801" s="34"/>
      <c r="B801" s="37"/>
      <c r="C801" s="60"/>
      <c r="D801" s="60"/>
      <c r="E801" s="60"/>
      <c r="F801" s="60"/>
      <c r="G801" s="8" t="s">
        <v>405</v>
      </c>
      <c r="H801" s="14">
        <v>11</v>
      </c>
    </row>
    <row r="802" spans="1:8" x14ac:dyDescent="0.25">
      <c r="A802" s="34"/>
      <c r="B802" s="37"/>
      <c r="C802" s="60"/>
      <c r="D802" s="60"/>
      <c r="E802" s="60"/>
      <c r="F802" s="60"/>
      <c r="G802" s="8" t="s">
        <v>404</v>
      </c>
      <c r="H802" s="14">
        <v>15</v>
      </c>
    </row>
    <row r="803" spans="1:8" x14ac:dyDescent="0.25">
      <c r="A803" s="34"/>
      <c r="B803" s="37"/>
      <c r="C803" s="60"/>
      <c r="D803" s="60"/>
      <c r="E803" s="60"/>
      <c r="F803" s="60"/>
      <c r="G803" s="8" t="s">
        <v>403</v>
      </c>
      <c r="H803" s="14">
        <v>12</v>
      </c>
    </row>
    <row r="804" spans="1:8" x14ac:dyDescent="0.25">
      <c r="A804" s="34"/>
      <c r="B804" s="37"/>
      <c r="C804" s="60"/>
      <c r="D804" s="60"/>
      <c r="E804" s="60"/>
      <c r="F804" s="60"/>
      <c r="G804" s="8" t="s">
        <v>402</v>
      </c>
      <c r="H804" s="14">
        <v>11</v>
      </c>
    </row>
    <row r="805" spans="1:8" ht="16.5" thickBot="1" x14ac:dyDescent="0.3">
      <c r="A805" s="34"/>
      <c r="B805" s="37"/>
      <c r="C805" s="60"/>
      <c r="D805" s="60"/>
      <c r="E805" s="60"/>
      <c r="F805" s="60"/>
      <c r="G805" s="8" t="s">
        <v>401</v>
      </c>
      <c r="H805" s="14">
        <v>12</v>
      </c>
    </row>
    <row r="806" spans="1:8" x14ac:dyDescent="0.25">
      <c r="A806" s="34"/>
      <c r="B806" s="37"/>
      <c r="C806" s="60"/>
      <c r="D806" s="60"/>
      <c r="E806" s="60"/>
      <c r="F806" s="60"/>
      <c r="G806" s="39" t="s">
        <v>313</v>
      </c>
      <c r="H806" s="40"/>
    </row>
    <row r="807" spans="1:8" ht="31.5" x14ac:dyDescent="0.25">
      <c r="A807" s="34"/>
      <c r="B807" s="37"/>
      <c r="C807" s="60"/>
      <c r="D807" s="60"/>
      <c r="E807" s="60"/>
      <c r="F807" s="60"/>
      <c r="G807" s="8" t="s">
        <v>400</v>
      </c>
      <c r="H807" s="14">
        <v>8</v>
      </c>
    </row>
    <row r="808" spans="1:8" ht="31.5" x14ac:dyDescent="0.25">
      <c r="A808" s="34"/>
      <c r="B808" s="37"/>
      <c r="C808" s="60"/>
      <c r="D808" s="60"/>
      <c r="E808" s="60"/>
      <c r="F808" s="60"/>
      <c r="G808" s="8" t="s">
        <v>399</v>
      </c>
      <c r="H808" s="14">
        <v>8</v>
      </c>
    </row>
    <row r="809" spans="1:8" ht="16.5" thickBot="1" x14ac:dyDescent="0.3">
      <c r="A809" s="34"/>
      <c r="B809" s="37"/>
      <c r="C809" s="61"/>
      <c r="D809" s="61"/>
      <c r="E809" s="61"/>
      <c r="F809" s="61"/>
      <c r="G809" s="41" t="s">
        <v>8</v>
      </c>
      <c r="H809" s="43">
        <f>SUM(H797:H797,H799:H799,H801:H805,H807:H808)</f>
        <v>80</v>
      </c>
    </row>
    <row r="810" spans="1:8" ht="150" customHeight="1" thickBot="1" x14ac:dyDescent="0.3">
      <c r="A810" s="35"/>
      <c r="B810" s="38"/>
      <c r="C810" s="67" t="s">
        <v>398</v>
      </c>
      <c r="D810" s="67"/>
      <c r="E810" s="67"/>
      <c r="F810" s="68"/>
      <c r="G810" s="42"/>
      <c r="H810" s="44"/>
    </row>
    <row r="811" spans="1:8" x14ac:dyDescent="0.25">
      <c r="A811" s="33">
        <v>57</v>
      </c>
      <c r="B811" s="36" t="s">
        <v>287</v>
      </c>
      <c r="C811" s="59" t="s">
        <v>397</v>
      </c>
      <c r="D811" s="59" t="s">
        <v>396</v>
      </c>
      <c r="E811" s="59" t="s">
        <v>395</v>
      </c>
      <c r="F811" s="59" t="s">
        <v>394</v>
      </c>
      <c r="G811" s="39" t="s">
        <v>393</v>
      </c>
      <c r="H811" s="40"/>
    </row>
    <row r="812" spans="1:8" ht="48" thickBot="1" x14ac:dyDescent="0.3">
      <c r="A812" s="34"/>
      <c r="B812" s="37"/>
      <c r="C812" s="60"/>
      <c r="D812" s="60"/>
      <c r="E812" s="60"/>
      <c r="F812" s="60"/>
      <c r="G812" s="8" t="s">
        <v>392</v>
      </c>
      <c r="H812" s="14">
        <v>1</v>
      </c>
    </row>
    <row r="813" spans="1:8" x14ac:dyDescent="0.25">
      <c r="A813" s="34"/>
      <c r="B813" s="37"/>
      <c r="C813" s="60"/>
      <c r="D813" s="60"/>
      <c r="E813" s="60"/>
      <c r="F813" s="60"/>
      <c r="G813" s="39" t="s">
        <v>355</v>
      </c>
      <c r="H813" s="40"/>
    </row>
    <row r="814" spans="1:8" ht="16.5" thickBot="1" x14ac:dyDescent="0.3">
      <c r="A814" s="34"/>
      <c r="B814" s="37"/>
      <c r="C814" s="60"/>
      <c r="D814" s="60"/>
      <c r="E814" s="60"/>
      <c r="F814" s="60"/>
      <c r="G814" s="8" t="s">
        <v>391</v>
      </c>
      <c r="H814" s="14">
        <v>1</v>
      </c>
    </row>
    <row r="815" spans="1:8" x14ac:dyDescent="0.25">
      <c r="A815" s="34"/>
      <c r="B815" s="37"/>
      <c r="C815" s="60"/>
      <c r="D815" s="60"/>
      <c r="E815" s="60"/>
      <c r="F815" s="60"/>
      <c r="G815" s="39" t="s">
        <v>313</v>
      </c>
      <c r="H815" s="40"/>
    </row>
    <row r="816" spans="1:8" x14ac:dyDescent="0.25">
      <c r="A816" s="34"/>
      <c r="B816" s="37"/>
      <c r="C816" s="60"/>
      <c r="D816" s="60"/>
      <c r="E816" s="60"/>
      <c r="F816" s="60"/>
      <c r="G816" s="8" t="s">
        <v>386</v>
      </c>
      <c r="H816" s="14">
        <v>7</v>
      </c>
    </row>
    <row r="817" spans="1:8" ht="47.25" x14ac:dyDescent="0.25">
      <c r="A817" s="34"/>
      <c r="B817" s="37"/>
      <c r="C817" s="60"/>
      <c r="D817" s="60"/>
      <c r="E817" s="60"/>
      <c r="F817" s="60"/>
      <c r="G817" s="8" t="s">
        <v>378</v>
      </c>
      <c r="H817" s="14">
        <v>18</v>
      </c>
    </row>
    <row r="818" spans="1:8" ht="31.5" x14ac:dyDescent="0.25">
      <c r="A818" s="34"/>
      <c r="B818" s="37"/>
      <c r="C818" s="60"/>
      <c r="D818" s="60"/>
      <c r="E818" s="60"/>
      <c r="F818" s="60"/>
      <c r="G818" s="8" t="s">
        <v>385</v>
      </c>
      <c r="H818" s="14">
        <v>12</v>
      </c>
    </row>
    <row r="819" spans="1:8" x14ac:dyDescent="0.25">
      <c r="A819" s="34"/>
      <c r="B819" s="37"/>
      <c r="C819" s="60"/>
      <c r="D819" s="60"/>
      <c r="E819" s="60"/>
      <c r="F819" s="60"/>
      <c r="G819" s="8" t="s">
        <v>390</v>
      </c>
      <c r="H819" s="14">
        <v>17</v>
      </c>
    </row>
    <row r="820" spans="1:8" ht="16.5" thickBot="1" x14ac:dyDescent="0.3">
      <c r="A820" s="34"/>
      <c r="B820" s="37"/>
      <c r="C820" s="61"/>
      <c r="D820" s="61"/>
      <c r="E820" s="61"/>
      <c r="F820" s="61"/>
      <c r="G820" s="41" t="s">
        <v>8</v>
      </c>
      <c r="H820" s="43">
        <f>SUM(H812:H812,H814:H814,H816:H819)</f>
        <v>56</v>
      </c>
    </row>
    <row r="821" spans="1:8" ht="150" customHeight="1" thickBot="1" x14ac:dyDescent="0.3">
      <c r="A821" s="35"/>
      <c r="B821" s="38"/>
      <c r="C821" s="67" t="s">
        <v>389</v>
      </c>
      <c r="D821" s="67"/>
      <c r="E821" s="67"/>
      <c r="F821" s="68"/>
      <c r="G821" s="42"/>
      <c r="H821" s="44"/>
    </row>
    <row r="822" spans="1:8" x14ac:dyDescent="0.25">
      <c r="A822" s="33">
        <v>58</v>
      </c>
      <c r="B822" s="36" t="s">
        <v>287</v>
      </c>
      <c r="C822" s="59" t="s">
        <v>388</v>
      </c>
      <c r="D822" s="59" t="s">
        <v>387</v>
      </c>
      <c r="E822" s="59" t="s">
        <v>380</v>
      </c>
      <c r="F822" s="59" t="s">
        <v>379</v>
      </c>
      <c r="G822" s="39" t="s">
        <v>313</v>
      </c>
      <c r="H822" s="40"/>
    </row>
    <row r="823" spans="1:8" x14ac:dyDescent="0.25">
      <c r="A823" s="34"/>
      <c r="B823" s="37"/>
      <c r="C823" s="60"/>
      <c r="D823" s="60"/>
      <c r="E823" s="60"/>
      <c r="F823" s="60"/>
      <c r="G823" s="8" t="s">
        <v>386</v>
      </c>
      <c r="H823" s="14">
        <v>1</v>
      </c>
    </row>
    <row r="824" spans="1:8" ht="31.5" x14ac:dyDescent="0.25">
      <c r="A824" s="34"/>
      <c r="B824" s="37"/>
      <c r="C824" s="60"/>
      <c r="D824" s="60"/>
      <c r="E824" s="60"/>
      <c r="F824" s="60"/>
      <c r="G824" s="8" t="s">
        <v>385</v>
      </c>
      <c r="H824" s="14">
        <v>1</v>
      </c>
    </row>
    <row r="825" spans="1:8" ht="31.5" x14ac:dyDescent="0.25">
      <c r="A825" s="34"/>
      <c r="B825" s="37"/>
      <c r="C825" s="60"/>
      <c r="D825" s="60"/>
      <c r="E825" s="60"/>
      <c r="F825" s="60"/>
      <c r="G825" s="8" t="s">
        <v>384</v>
      </c>
      <c r="H825" s="14">
        <v>1</v>
      </c>
    </row>
    <row r="826" spans="1:8" ht="16.5" thickBot="1" x14ac:dyDescent="0.3">
      <c r="A826" s="34"/>
      <c r="B826" s="37"/>
      <c r="C826" s="61"/>
      <c r="D826" s="61"/>
      <c r="E826" s="61"/>
      <c r="F826" s="61"/>
      <c r="G826" s="41" t="s">
        <v>8</v>
      </c>
      <c r="H826" s="43">
        <f>SUM(H823:H825)</f>
        <v>3</v>
      </c>
    </row>
    <row r="827" spans="1:8" ht="63" customHeight="1" thickBot="1" x14ac:dyDescent="0.3">
      <c r="A827" s="35"/>
      <c r="B827" s="38"/>
      <c r="C827" s="67" t="s">
        <v>383</v>
      </c>
      <c r="D827" s="67"/>
      <c r="E827" s="67"/>
      <c r="F827" s="68"/>
      <c r="G827" s="42"/>
      <c r="H827" s="44"/>
    </row>
    <row r="828" spans="1:8" x14ac:dyDescent="0.25">
      <c r="A828" s="33">
        <v>59</v>
      </c>
      <c r="B828" s="36" t="s">
        <v>287</v>
      </c>
      <c r="C828" s="59" t="s">
        <v>382</v>
      </c>
      <c r="D828" s="59" t="s">
        <v>381</v>
      </c>
      <c r="E828" s="59" t="s">
        <v>380</v>
      </c>
      <c r="F828" s="59" t="s">
        <v>379</v>
      </c>
      <c r="G828" s="39" t="s">
        <v>313</v>
      </c>
      <c r="H828" s="40"/>
    </row>
    <row r="829" spans="1:8" ht="47.25" x14ac:dyDescent="0.25">
      <c r="A829" s="34"/>
      <c r="B829" s="37"/>
      <c r="C829" s="60"/>
      <c r="D829" s="60"/>
      <c r="E829" s="60"/>
      <c r="F829" s="60"/>
      <c r="G829" s="8" t="s">
        <v>378</v>
      </c>
      <c r="H829" s="14">
        <v>2</v>
      </c>
    </row>
    <row r="830" spans="1:8" ht="16.5" thickBot="1" x14ac:dyDescent="0.3">
      <c r="A830" s="34"/>
      <c r="B830" s="37"/>
      <c r="C830" s="61"/>
      <c r="D830" s="61"/>
      <c r="E830" s="61"/>
      <c r="F830" s="61"/>
      <c r="G830" s="41" t="s">
        <v>8</v>
      </c>
      <c r="H830" s="43">
        <f>SUM(H829:H829)</f>
        <v>2</v>
      </c>
    </row>
    <row r="831" spans="1:8" ht="54" customHeight="1" thickBot="1" x14ac:dyDescent="0.3">
      <c r="A831" s="35"/>
      <c r="B831" s="38"/>
      <c r="C831" s="67" t="s">
        <v>377</v>
      </c>
      <c r="D831" s="67"/>
      <c r="E831" s="67"/>
      <c r="F831" s="68"/>
      <c r="G831" s="42"/>
      <c r="H831" s="44"/>
    </row>
    <row r="832" spans="1:8" x14ac:dyDescent="0.25">
      <c r="A832" s="33">
        <v>60</v>
      </c>
      <c r="B832" s="36" t="s">
        <v>287</v>
      </c>
      <c r="C832" s="59" t="s">
        <v>376</v>
      </c>
      <c r="D832" s="59" t="s">
        <v>375</v>
      </c>
      <c r="E832" s="59" t="s">
        <v>368</v>
      </c>
      <c r="F832" s="59" t="s">
        <v>374</v>
      </c>
      <c r="G832" s="39" t="s">
        <v>373</v>
      </c>
      <c r="H832" s="40"/>
    </row>
    <row r="833" spans="1:8" x14ac:dyDescent="0.25">
      <c r="A833" s="34"/>
      <c r="B833" s="37"/>
      <c r="C833" s="60"/>
      <c r="D833" s="60"/>
      <c r="E833" s="60"/>
      <c r="F833" s="60"/>
      <c r="G833" s="8" t="s">
        <v>372</v>
      </c>
      <c r="H833" s="14">
        <v>2</v>
      </c>
    </row>
    <row r="834" spans="1:8" ht="86.25" customHeight="1" thickBot="1" x14ac:dyDescent="0.3">
      <c r="A834" s="34"/>
      <c r="B834" s="37"/>
      <c r="C834" s="61"/>
      <c r="D834" s="61"/>
      <c r="E834" s="61"/>
      <c r="F834" s="61"/>
      <c r="G834" s="41" t="s">
        <v>8</v>
      </c>
      <c r="H834" s="43">
        <f>SUM(H833:H833)</f>
        <v>2</v>
      </c>
    </row>
    <row r="835" spans="1:8" ht="49.5" customHeight="1" thickBot="1" x14ac:dyDescent="0.3">
      <c r="A835" s="35"/>
      <c r="B835" s="38"/>
      <c r="C835" s="67" t="s">
        <v>371</v>
      </c>
      <c r="D835" s="67"/>
      <c r="E835" s="67"/>
      <c r="F835" s="68"/>
      <c r="G835" s="42"/>
      <c r="H835" s="44"/>
    </row>
    <row r="836" spans="1:8" x14ac:dyDescent="0.25">
      <c r="A836" s="33">
        <v>61</v>
      </c>
      <c r="B836" s="36" t="s">
        <v>287</v>
      </c>
      <c r="C836" s="59" t="s">
        <v>370</v>
      </c>
      <c r="D836" s="59" t="s">
        <v>369</v>
      </c>
      <c r="E836" s="59" t="s">
        <v>368</v>
      </c>
      <c r="F836" s="59" t="s">
        <v>367</v>
      </c>
      <c r="G836" s="39" t="s">
        <v>366</v>
      </c>
      <c r="H836" s="40"/>
    </row>
    <row r="837" spans="1:8" ht="31.5" x14ac:dyDescent="0.25">
      <c r="A837" s="34"/>
      <c r="B837" s="37"/>
      <c r="C837" s="60"/>
      <c r="D837" s="60"/>
      <c r="E837" s="60"/>
      <c r="F837" s="60"/>
      <c r="G837" s="8" t="s">
        <v>365</v>
      </c>
      <c r="H837" s="14">
        <v>2</v>
      </c>
    </row>
    <row r="838" spans="1:8" ht="101.25" customHeight="1" thickBot="1" x14ac:dyDescent="0.3">
      <c r="A838" s="34"/>
      <c r="B838" s="37"/>
      <c r="C838" s="61"/>
      <c r="D838" s="61"/>
      <c r="E838" s="61"/>
      <c r="F838" s="61"/>
      <c r="G838" s="41" t="s">
        <v>8</v>
      </c>
      <c r="H838" s="43">
        <f>SUM(H837:H837)</f>
        <v>2</v>
      </c>
    </row>
    <row r="839" spans="1:8" ht="59.25" customHeight="1" thickBot="1" x14ac:dyDescent="0.3">
      <c r="A839" s="35"/>
      <c r="B839" s="38"/>
      <c r="C839" s="67" t="s">
        <v>364</v>
      </c>
      <c r="D839" s="67"/>
      <c r="E839" s="67"/>
      <c r="F839" s="68"/>
      <c r="G839" s="42"/>
      <c r="H839" s="44"/>
    </row>
    <row r="840" spans="1:8" x14ac:dyDescent="0.25">
      <c r="A840" s="33">
        <v>62</v>
      </c>
      <c r="B840" s="36" t="s">
        <v>287</v>
      </c>
      <c r="C840" s="59" t="s">
        <v>363</v>
      </c>
      <c r="D840" s="59" t="s">
        <v>362</v>
      </c>
      <c r="E840" s="59" t="s">
        <v>361</v>
      </c>
      <c r="F840" s="59" t="s">
        <v>360</v>
      </c>
      <c r="G840" s="39" t="s">
        <v>359</v>
      </c>
      <c r="H840" s="40"/>
    </row>
    <row r="841" spans="1:8" x14ac:dyDescent="0.25">
      <c r="A841" s="34"/>
      <c r="B841" s="37"/>
      <c r="C841" s="60"/>
      <c r="D841" s="60"/>
      <c r="E841" s="60"/>
      <c r="F841" s="60"/>
      <c r="G841" s="8" t="s">
        <v>358</v>
      </c>
      <c r="H841" s="14">
        <v>1</v>
      </c>
    </row>
    <row r="842" spans="1:8" x14ac:dyDescent="0.25">
      <c r="A842" s="34"/>
      <c r="B842" s="37"/>
      <c r="C842" s="60"/>
      <c r="D842" s="60"/>
      <c r="E842" s="60"/>
      <c r="F842" s="60"/>
      <c r="G842" s="8" t="s">
        <v>357</v>
      </c>
      <c r="H842" s="14">
        <v>1</v>
      </c>
    </row>
    <row r="843" spans="1:8" ht="16.5" thickBot="1" x14ac:dyDescent="0.3">
      <c r="A843" s="34"/>
      <c r="B843" s="37"/>
      <c r="C843" s="60"/>
      <c r="D843" s="60"/>
      <c r="E843" s="60"/>
      <c r="F843" s="60"/>
      <c r="G843" s="8" t="s">
        <v>356</v>
      </c>
      <c r="H843" s="14">
        <v>1</v>
      </c>
    </row>
    <row r="844" spans="1:8" x14ac:dyDescent="0.25">
      <c r="A844" s="34"/>
      <c r="B844" s="37"/>
      <c r="C844" s="60"/>
      <c r="D844" s="60"/>
      <c r="E844" s="60"/>
      <c r="F844" s="60"/>
      <c r="G844" s="39" t="s">
        <v>355</v>
      </c>
      <c r="H844" s="40"/>
    </row>
    <row r="845" spans="1:8" ht="32.25" thickBot="1" x14ac:dyDescent="0.3">
      <c r="A845" s="34"/>
      <c r="B845" s="37"/>
      <c r="C845" s="60"/>
      <c r="D845" s="60"/>
      <c r="E845" s="60"/>
      <c r="F845" s="60"/>
      <c r="G845" s="8" t="s">
        <v>354</v>
      </c>
      <c r="H845" s="14">
        <v>1</v>
      </c>
    </row>
    <row r="846" spans="1:8" x14ac:dyDescent="0.25">
      <c r="A846" s="34"/>
      <c r="B846" s="37"/>
      <c r="C846" s="60"/>
      <c r="D846" s="60"/>
      <c r="E846" s="60"/>
      <c r="F846" s="60"/>
      <c r="G846" s="39" t="s">
        <v>333</v>
      </c>
      <c r="H846" s="40"/>
    </row>
    <row r="847" spans="1:8" ht="48" thickBot="1" x14ac:dyDescent="0.3">
      <c r="A847" s="34"/>
      <c r="B847" s="37"/>
      <c r="C847" s="60"/>
      <c r="D847" s="60"/>
      <c r="E847" s="60"/>
      <c r="F847" s="60"/>
      <c r="G847" s="8" t="s">
        <v>353</v>
      </c>
      <c r="H847" s="14">
        <v>3</v>
      </c>
    </row>
    <row r="848" spans="1:8" x14ac:dyDescent="0.25">
      <c r="A848" s="34"/>
      <c r="B848" s="37"/>
      <c r="C848" s="60"/>
      <c r="D848" s="60"/>
      <c r="E848" s="60"/>
      <c r="F848" s="60"/>
      <c r="G848" s="39" t="s">
        <v>352</v>
      </c>
      <c r="H848" s="40"/>
    </row>
    <row r="849" spans="1:8" ht="31.5" x14ac:dyDescent="0.25">
      <c r="A849" s="34"/>
      <c r="B849" s="37"/>
      <c r="C849" s="60"/>
      <c r="D849" s="60"/>
      <c r="E849" s="60"/>
      <c r="F849" s="60"/>
      <c r="G849" s="8" t="s">
        <v>351</v>
      </c>
      <c r="H849" s="14">
        <v>6</v>
      </c>
    </row>
    <row r="850" spans="1:8" ht="31.5" x14ac:dyDescent="0.25">
      <c r="A850" s="34"/>
      <c r="B850" s="37"/>
      <c r="C850" s="60"/>
      <c r="D850" s="60"/>
      <c r="E850" s="60"/>
      <c r="F850" s="60"/>
      <c r="G850" s="8" t="s">
        <v>350</v>
      </c>
      <c r="H850" s="14">
        <v>6</v>
      </c>
    </row>
    <row r="851" spans="1:8" ht="16.5" thickBot="1" x14ac:dyDescent="0.3">
      <c r="A851" s="34"/>
      <c r="B851" s="37"/>
      <c r="C851" s="61"/>
      <c r="D851" s="61"/>
      <c r="E851" s="61"/>
      <c r="F851" s="61"/>
      <c r="G851" s="41" t="s">
        <v>8</v>
      </c>
      <c r="H851" s="43">
        <f>SUM(H841:H843,H845:H845,H847:H847,H849:H850)</f>
        <v>19</v>
      </c>
    </row>
    <row r="852" spans="1:8" ht="50.25" customHeight="1" thickBot="1" x14ac:dyDescent="0.3">
      <c r="A852" s="35"/>
      <c r="B852" s="38"/>
      <c r="C852" s="67" t="s">
        <v>349</v>
      </c>
      <c r="D852" s="67"/>
      <c r="E852" s="67"/>
      <c r="F852" s="68"/>
      <c r="G852" s="42"/>
      <c r="H852" s="44"/>
    </row>
    <row r="853" spans="1:8" x14ac:dyDescent="0.25">
      <c r="A853" s="33">
        <v>63</v>
      </c>
      <c r="B853" s="36" t="s">
        <v>287</v>
      </c>
      <c r="C853" s="59" t="s">
        <v>348</v>
      </c>
      <c r="D853" s="59" t="s">
        <v>347</v>
      </c>
      <c r="E853" s="59" t="s">
        <v>339</v>
      </c>
      <c r="F853" s="59" t="s">
        <v>346</v>
      </c>
      <c r="G853" s="39" t="s">
        <v>307</v>
      </c>
      <c r="H853" s="40"/>
    </row>
    <row r="854" spans="1:8" ht="16.5" thickBot="1" x14ac:dyDescent="0.3">
      <c r="A854" s="34"/>
      <c r="B854" s="37"/>
      <c r="C854" s="60"/>
      <c r="D854" s="60"/>
      <c r="E854" s="60"/>
      <c r="F854" s="60"/>
      <c r="G854" s="8" t="s">
        <v>345</v>
      </c>
      <c r="H854" s="14">
        <v>1</v>
      </c>
    </row>
    <row r="855" spans="1:8" x14ac:dyDescent="0.25">
      <c r="A855" s="34"/>
      <c r="B855" s="37"/>
      <c r="C855" s="60"/>
      <c r="D855" s="60"/>
      <c r="E855" s="60"/>
      <c r="F855" s="60"/>
      <c r="G855" s="39" t="s">
        <v>336</v>
      </c>
      <c r="H855" s="40"/>
    </row>
    <row r="856" spans="1:8" ht="31.5" x14ac:dyDescent="0.25">
      <c r="A856" s="34"/>
      <c r="B856" s="37"/>
      <c r="C856" s="60"/>
      <c r="D856" s="60"/>
      <c r="E856" s="60"/>
      <c r="F856" s="60"/>
      <c r="G856" s="8" t="s">
        <v>344</v>
      </c>
      <c r="H856" s="14">
        <v>4</v>
      </c>
    </row>
    <row r="857" spans="1:8" x14ac:dyDescent="0.25">
      <c r="A857" s="34"/>
      <c r="B857" s="37"/>
      <c r="C857" s="60"/>
      <c r="D857" s="60"/>
      <c r="E857" s="60"/>
      <c r="F857" s="60"/>
      <c r="G857" s="8" t="s">
        <v>343</v>
      </c>
      <c r="H857" s="14">
        <v>6</v>
      </c>
    </row>
    <row r="858" spans="1:8" ht="32.25" thickBot="1" x14ac:dyDescent="0.3">
      <c r="A858" s="34"/>
      <c r="B858" s="37"/>
      <c r="C858" s="60"/>
      <c r="D858" s="60"/>
      <c r="E858" s="60"/>
      <c r="F858" s="60"/>
      <c r="G858" s="8" t="s">
        <v>335</v>
      </c>
      <c r="H858" s="14">
        <v>6</v>
      </c>
    </row>
    <row r="859" spans="1:8" x14ac:dyDescent="0.25">
      <c r="A859" s="34"/>
      <c r="B859" s="37"/>
      <c r="C859" s="60"/>
      <c r="D859" s="60"/>
      <c r="E859" s="60"/>
      <c r="F859" s="60"/>
      <c r="G859" s="39" t="s">
        <v>333</v>
      </c>
      <c r="H859" s="40"/>
    </row>
    <row r="860" spans="1:8" ht="48" thickBot="1" x14ac:dyDescent="0.3">
      <c r="A860" s="34"/>
      <c r="B860" s="37"/>
      <c r="C860" s="60"/>
      <c r="D860" s="60"/>
      <c r="E860" s="60"/>
      <c r="F860" s="60"/>
      <c r="G860" s="8" t="s">
        <v>332</v>
      </c>
      <c r="H860" s="14">
        <v>3</v>
      </c>
    </row>
    <row r="861" spans="1:8" x14ac:dyDescent="0.25">
      <c r="A861" s="34"/>
      <c r="B861" s="37"/>
      <c r="C861" s="60"/>
      <c r="D861" s="60"/>
      <c r="E861" s="60"/>
      <c r="F861" s="60"/>
      <c r="G861" s="39" t="s">
        <v>331</v>
      </c>
      <c r="H861" s="40"/>
    </row>
    <row r="862" spans="1:8" ht="47.25" x14ac:dyDescent="0.25">
      <c r="A862" s="34"/>
      <c r="B862" s="37"/>
      <c r="C862" s="60"/>
      <c r="D862" s="60"/>
      <c r="E862" s="60"/>
      <c r="F862" s="60"/>
      <c r="G862" s="8" t="s">
        <v>330</v>
      </c>
      <c r="H862" s="14">
        <v>4</v>
      </c>
    </row>
    <row r="863" spans="1:8" ht="31.5" x14ac:dyDescent="0.25">
      <c r="A863" s="34"/>
      <c r="B863" s="37"/>
      <c r="C863" s="60"/>
      <c r="D863" s="60"/>
      <c r="E863" s="60"/>
      <c r="F863" s="60"/>
      <c r="G863" s="8" t="s">
        <v>329</v>
      </c>
      <c r="H863" s="14">
        <v>6</v>
      </c>
    </row>
    <row r="864" spans="1:8" ht="31.5" x14ac:dyDescent="0.25">
      <c r="A864" s="34"/>
      <c r="B864" s="37"/>
      <c r="C864" s="60"/>
      <c r="D864" s="60"/>
      <c r="E864" s="60"/>
      <c r="F864" s="60"/>
      <c r="G864" s="8" t="s">
        <v>328</v>
      </c>
      <c r="H864" s="14">
        <v>16</v>
      </c>
    </row>
    <row r="865" spans="1:8" ht="16.5" thickBot="1" x14ac:dyDescent="0.3">
      <c r="A865" s="34"/>
      <c r="B865" s="37"/>
      <c r="C865" s="61"/>
      <c r="D865" s="61"/>
      <c r="E865" s="61"/>
      <c r="F865" s="61"/>
      <c r="G865" s="41" t="s">
        <v>8</v>
      </c>
      <c r="H865" s="43">
        <f>SUM(H854:H854,H856:H858,H860:H860,H862:H864)</f>
        <v>46</v>
      </c>
    </row>
    <row r="866" spans="1:8" ht="74.25" customHeight="1" thickBot="1" x14ac:dyDescent="0.3">
      <c r="A866" s="35"/>
      <c r="B866" s="38"/>
      <c r="C866" s="67" t="s">
        <v>342</v>
      </c>
      <c r="D866" s="67"/>
      <c r="E866" s="67"/>
      <c r="F866" s="68"/>
      <c r="G866" s="42"/>
      <c r="H866" s="44"/>
    </row>
    <row r="867" spans="1:8" x14ac:dyDescent="0.25">
      <c r="A867" s="33">
        <v>64</v>
      </c>
      <c r="B867" s="36" t="s">
        <v>287</v>
      </c>
      <c r="C867" s="59" t="s">
        <v>341</v>
      </c>
      <c r="D867" s="59" t="s">
        <v>340</v>
      </c>
      <c r="E867" s="59" t="s">
        <v>339</v>
      </c>
      <c r="F867" s="59" t="s">
        <v>338</v>
      </c>
      <c r="G867" s="39" t="s">
        <v>307</v>
      </c>
      <c r="H867" s="40"/>
    </row>
    <row r="868" spans="1:8" ht="32.25" thickBot="1" x14ac:dyDescent="0.3">
      <c r="A868" s="34"/>
      <c r="B868" s="37"/>
      <c r="C868" s="60"/>
      <c r="D868" s="60"/>
      <c r="E868" s="60"/>
      <c r="F868" s="60"/>
      <c r="G868" s="8" t="s">
        <v>306</v>
      </c>
      <c r="H868" s="14">
        <v>1</v>
      </c>
    </row>
    <row r="869" spans="1:8" x14ac:dyDescent="0.25">
      <c r="A869" s="34"/>
      <c r="B869" s="37"/>
      <c r="C869" s="60"/>
      <c r="D869" s="60"/>
      <c r="E869" s="60"/>
      <c r="F869" s="60"/>
      <c r="G869" s="39" t="s">
        <v>272</v>
      </c>
      <c r="H869" s="40"/>
    </row>
    <row r="870" spans="1:8" ht="16.5" thickBot="1" x14ac:dyDescent="0.3">
      <c r="A870" s="34"/>
      <c r="B870" s="37"/>
      <c r="C870" s="60"/>
      <c r="D870" s="60"/>
      <c r="E870" s="60"/>
      <c r="F870" s="60"/>
      <c r="G870" s="8" t="s">
        <v>337</v>
      </c>
      <c r="H870" s="14">
        <v>4</v>
      </c>
    </row>
    <row r="871" spans="1:8" x14ac:dyDescent="0.25">
      <c r="A871" s="34"/>
      <c r="B871" s="37"/>
      <c r="C871" s="60"/>
      <c r="D871" s="60"/>
      <c r="E871" s="60"/>
      <c r="F871" s="60"/>
      <c r="G871" s="39" t="s">
        <v>336</v>
      </c>
      <c r="H871" s="40"/>
    </row>
    <row r="872" spans="1:8" ht="31.5" x14ac:dyDescent="0.25">
      <c r="A872" s="34"/>
      <c r="B872" s="37"/>
      <c r="C872" s="60"/>
      <c r="D872" s="60"/>
      <c r="E872" s="60"/>
      <c r="F872" s="60"/>
      <c r="G872" s="8" t="s">
        <v>335</v>
      </c>
      <c r="H872" s="14">
        <v>8</v>
      </c>
    </row>
    <row r="873" spans="1:8" ht="16.5" thickBot="1" x14ac:dyDescent="0.3">
      <c r="A873" s="34"/>
      <c r="B873" s="37"/>
      <c r="C873" s="60"/>
      <c r="D873" s="60"/>
      <c r="E873" s="60"/>
      <c r="F873" s="60"/>
      <c r="G873" s="8" t="s">
        <v>334</v>
      </c>
      <c r="H873" s="14">
        <v>21</v>
      </c>
    </row>
    <row r="874" spans="1:8" x14ac:dyDescent="0.25">
      <c r="A874" s="34"/>
      <c r="B874" s="37"/>
      <c r="C874" s="60"/>
      <c r="D874" s="60"/>
      <c r="E874" s="60"/>
      <c r="F874" s="60"/>
      <c r="G874" s="39" t="s">
        <v>333</v>
      </c>
      <c r="H874" s="40"/>
    </row>
    <row r="875" spans="1:8" ht="48" thickBot="1" x14ac:dyDescent="0.3">
      <c r="A875" s="34"/>
      <c r="B875" s="37"/>
      <c r="C875" s="60"/>
      <c r="D875" s="60"/>
      <c r="E875" s="60"/>
      <c r="F875" s="60"/>
      <c r="G875" s="8" t="s">
        <v>332</v>
      </c>
      <c r="H875" s="14">
        <v>2</v>
      </c>
    </row>
    <row r="876" spans="1:8" x14ac:dyDescent="0.25">
      <c r="A876" s="34"/>
      <c r="B876" s="37"/>
      <c r="C876" s="60"/>
      <c r="D876" s="60"/>
      <c r="E876" s="60"/>
      <c r="F876" s="60"/>
      <c r="G876" s="39" t="s">
        <v>331</v>
      </c>
      <c r="H876" s="40"/>
    </row>
    <row r="877" spans="1:8" ht="47.25" x14ac:dyDescent="0.25">
      <c r="A877" s="34"/>
      <c r="B877" s="37"/>
      <c r="C877" s="60"/>
      <c r="D877" s="60"/>
      <c r="E877" s="60"/>
      <c r="F877" s="60"/>
      <c r="G877" s="8" t="s">
        <v>330</v>
      </c>
      <c r="H877" s="14">
        <v>4</v>
      </c>
    </row>
    <row r="878" spans="1:8" ht="31.5" x14ac:dyDescent="0.25">
      <c r="A878" s="34"/>
      <c r="B878" s="37"/>
      <c r="C878" s="60"/>
      <c r="D878" s="60"/>
      <c r="E878" s="60"/>
      <c r="F878" s="60"/>
      <c r="G878" s="8" t="s">
        <v>329</v>
      </c>
      <c r="H878" s="14">
        <v>6</v>
      </c>
    </row>
    <row r="879" spans="1:8" ht="31.5" x14ac:dyDescent="0.25">
      <c r="A879" s="34"/>
      <c r="B879" s="37"/>
      <c r="C879" s="60"/>
      <c r="D879" s="60"/>
      <c r="E879" s="60"/>
      <c r="F879" s="60"/>
      <c r="G879" s="8" t="s">
        <v>328</v>
      </c>
      <c r="H879" s="14">
        <v>16</v>
      </c>
    </row>
    <row r="880" spans="1:8" ht="16.5" thickBot="1" x14ac:dyDescent="0.3">
      <c r="A880" s="34"/>
      <c r="B880" s="37"/>
      <c r="C880" s="61"/>
      <c r="D880" s="61"/>
      <c r="E880" s="61"/>
      <c r="F880" s="61"/>
      <c r="G880" s="41" t="s">
        <v>8</v>
      </c>
      <c r="H880" s="43">
        <f>SUM(H868:H868,H870:H870,H872:H873,H875:H875,H877:H879)</f>
        <v>62</v>
      </c>
    </row>
    <row r="881" spans="1:8" ht="53.25" customHeight="1" thickBot="1" x14ac:dyDescent="0.3">
      <c r="A881" s="35"/>
      <c r="B881" s="38"/>
      <c r="C881" s="67" t="s">
        <v>327</v>
      </c>
      <c r="D881" s="67"/>
      <c r="E881" s="67"/>
      <c r="F881" s="68"/>
      <c r="G881" s="42"/>
      <c r="H881" s="44"/>
    </row>
    <row r="882" spans="1:8" x14ac:dyDescent="0.25">
      <c r="A882" s="33">
        <v>65</v>
      </c>
      <c r="B882" s="36" t="s">
        <v>287</v>
      </c>
      <c r="C882" s="59" t="s">
        <v>326</v>
      </c>
      <c r="D882" s="59" t="s">
        <v>325</v>
      </c>
      <c r="E882" s="59" t="s">
        <v>324</v>
      </c>
      <c r="F882" s="59" t="s">
        <v>323</v>
      </c>
      <c r="G882" s="39" t="s">
        <v>298</v>
      </c>
      <c r="H882" s="40"/>
    </row>
    <row r="883" spans="1:8" ht="47.25" x14ac:dyDescent="0.25">
      <c r="A883" s="34"/>
      <c r="B883" s="37"/>
      <c r="C883" s="60"/>
      <c r="D883" s="60"/>
      <c r="E883" s="60"/>
      <c r="F883" s="60"/>
      <c r="G883" s="8" t="s">
        <v>322</v>
      </c>
      <c r="H883" s="14">
        <v>2</v>
      </c>
    </row>
    <row r="884" spans="1:8" ht="32.25" thickBot="1" x14ac:dyDescent="0.3">
      <c r="A884" s="34"/>
      <c r="B884" s="37"/>
      <c r="C884" s="60"/>
      <c r="D884" s="60"/>
      <c r="E884" s="60"/>
      <c r="F884" s="60"/>
      <c r="G884" s="8" t="s">
        <v>297</v>
      </c>
      <c r="H884" s="14">
        <v>2</v>
      </c>
    </row>
    <row r="885" spans="1:8" x14ac:dyDescent="0.25">
      <c r="A885" s="34"/>
      <c r="B885" s="37"/>
      <c r="C885" s="60"/>
      <c r="D885" s="60"/>
      <c r="E885" s="60"/>
      <c r="F885" s="60"/>
      <c r="G885" s="39" t="s">
        <v>296</v>
      </c>
      <c r="H885" s="40"/>
    </row>
    <row r="886" spans="1:8" ht="32.25" thickBot="1" x14ac:dyDescent="0.3">
      <c r="A886" s="34"/>
      <c r="B886" s="37"/>
      <c r="C886" s="60"/>
      <c r="D886" s="60"/>
      <c r="E886" s="60"/>
      <c r="F886" s="60"/>
      <c r="G886" s="8" t="s">
        <v>321</v>
      </c>
      <c r="H886" s="14">
        <v>2</v>
      </c>
    </row>
    <row r="887" spans="1:8" x14ac:dyDescent="0.25">
      <c r="A887" s="34"/>
      <c r="B887" s="37"/>
      <c r="C887" s="60"/>
      <c r="D887" s="60"/>
      <c r="E887" s="60"/>
      <c r="F887" s="60"/>
      <c r="G887" s="39" t="s">
        <v>313</v>
      </c>
      <c r="H887" s="40"/>
    </row>
    <row r="888" spans="1:8" x14ac:dyDescent="0.25">
      <c r="A888" s="34"/>
      <c r="B888" s="37"/>
      <c r="C888" s="60"/>
      <c r="D888" s="60"/>
      <c r="E888" s="60"/>
      <c r="F888" s="60"/>
      <c r="G888" s="8" t="s">
        <v>320</v>
      </c>
      <c r="H888" s="14">
        <v>6</v>
      </c>
    </row>
    <row r="889" spans="1:8" ht="16.5" thickBot="1" x14ac:dyDescent="0.3">
      <c r="A889" s="34"/>
      <c r="B889" s="37"/>
      <c r="C889" s="61"/>
      <c r="D889" s="61"/>
      <c r="E889" s="61"/>
      <c r="F889" s="61"/>
      <c r="G889" s="41" t="s">
        <v>8</v>
      </c>
      <c r="H889" s="43">
        <f>SUM(H883:H884,H886:H886,H888:H888)</f>
        <v>12</v>
      </c>
    </row>
    <row r="890" spans="1:8" ht="57.75" customHeight="1" thickBot="1" x14ac:dyDescent="0.3">
      <c r="A890" s="35"/>
      <c r="B890" s="38"/>
      <c r="C890" s="67" t="s">
        <v>319</v>
      </c>
      <c r="D890" s="67"/>
      <c r="E890" s="67"/>
      <c r="F890" s="68"/>
      <c r="G890" s="42"/>
      <c r="H890" s="44"/>
    </row>
    <row r="891" spans="1:8" x14ac:dyDescent="0.25">
      <c r="A891" s="33">
        <v>66</v>
      </c>
      <c r="B891" s="36" t="s">
        <v>287</v>
      </c>
      <c r="C891" s="59" t="s">
        <v>318</v>
      </c>
      <c r="D891" s="59" t="s">
        <v>317</v>
      </c>
      <c r="E891" s="59" t="s">
        <v>316</v>
      </c>
      <c r="F891" s="59" t="s">
        <v>315</v>
      </c>
      <c r="G891" s="39" t="s">
        <v>296</v>
      </c>
      <c r="H891" s="40"/>
    </row>
    <row r="892" spans="1:8" ht="32.25" thickBot="1" x14ac:dyDescent="0.3">
      <c r="A892" s="34"/>
      <c r="B892" s="37"/>
      <c r="C892" s="60"/>
      <c r="D892" s="60"/>
      <c r="E892" s="60"/>
      <c r="F892" s="60"/>
      <c r="G892" s="8" t="s">
        <v>314</v>
      </c>
      <c r="H892" s="16">
        <v>2</v>
      </c>
    </row>
    <row r="893" spans="1:8" x14ac:dyDescent="0.25">
      <c r="A893" s="34"/>
      <c r="B893" s="37"/>
      <c r="C893" s="60"/>
      <c r="D893" s="60"/>
      <c r="E893" s="60"/>
      <c r="F893" s="60"/>
      <c r="G893" s="39" t="s">
        <v>307</v>
      </c>
      <c r="H893" s="40"/>
    </row>
    <row r="894" spans="1:8" ht="32.25" thickBot="1" x14ac:dyDescent="0.3">
      <c r="A894" s="34"/>
      <c r="B894" s="37"/>
      <c r="C894" s="60"/>
      <c r="D894" s="60"/>
      <c r="E894" s="60"/>
      <c r="F894" s="60"/>
      <c r="G894" s="8" t="s">
        <v>306</v>
      </c>
      <c r="H894" s="14">
        <v>1</v>
      </c>
    </row>
    <row r="895" spans="1:8" x14ac:dyDescent="0.25">
      <c r="A895" s="34"/>
      <c r="B895" s="37"/>
      <c r="C895" s="60"/>
      <c r="D895" s="60"/>
      <c r="E895" s="60"/>
      <c r="F895" s="60"/>
      <c r="G895" s="39" t="s">
        <v>313</v>
      </c>
      <c r="H895" s="40"/>
    </row>
    <row r="896" spans="1:8" ht="31.5" x14ac:dyDescent="0.25">
      <c r="A896" s="34"/>
      <c r="B896" s="37"/>
      <c r="C896" s="60"/>
      <c r="D896" s="60"/>
      <c r="E896" s="60"/>
      <c r="F896" s="60"/>
      <c r="G896" s="8" t="s">
        <v>312</v>
      </c>
      <c r="H896" s="14">
        <v>10</v>
      </c>
    </row>
    <row r="897" spans="1:8" ht="16.5" thickBot="1" x14ac:dyDescent="0.3">
      <c r="A897" s="34"/>
      <c r="B897" s="37"/>
      <c r="C897" s="61"/>
      <c r="D897" s="61"/>
      <c r="E897" s="61"/>
      <c r="F897" s="61"/>
      <c r="G897" s="41" t="s">
        <v>8</v>
      </c>
      <c r="H897" s="43">
        <f>SUM(H892:H892,H894:H894,H896:H896)</f>
        <v>13</v>
      </c>
    </row>
    <row r="898" spans="1:8" ht="57.75" customHeight="1" thickBot="1" x14ac:dyDescent="0.3">
      <c r="A898" s="35"/>
      <c r="B898" s="38"/>
      <c r="C898" s="67" t="s">
        <v>311</v>
      </c>
      <c r="D898" s="67"/>
      <c r="E898" s="67"/>
      <c r="F898" s="68"/>
      <c r="G898" s="42"/>
      <c r="H898" s="44"/>
    </row>
    <row r="899" spans="1:8" x14ac:dyDescent="0.25">
      <c r="A899" s="33">
        <v>67</v>
      </c>
      <c r="B899" s="36" t="s">
        <v>287</v>
      </c>
      <c r="C899" s="59" t="s">
        <v>310</v>
      </c>
      <c r="D899" s="59" t="s">
        <v>309</v>
      </c>
      <c r="E899" s="59" t="s">
        <v>299</v>
      </c>
      <c r="F899" s="59" t="s">
        <v>308</v>
      </c>
      <c r="G899" s="39" t="s">
        <v>298</v>
      </c>
      <c r="H899" s="40"/>
    </row>
    <row r="900" spans="1:8" ht="32.25" thickBot="1" x14ac:dyDescent="0.3">
      <c r="A900" s="34"/>
      <c r="B900" s="37"/>
      <c r="C900" s="60"/>
      <c r="D900" s="60"/>
      <c r="E900" s="60"/>
      <c r="F900" s="60"/>
      <c r="G900" s="8" t="s">
        <v>297</v>
      </c>
      <c r="H900" s="14">
        <v>1</v>
      </c>
    </row>
    <row r="901" spans="1:8" x14ac:dyDescent="0.25">
      <c r="A901" s="34"/>
      <c r="B901" s="37"/>
      <c r="C901" s="60"/>
      <c r="D901" s="60"/>
      <c r="E901" s="60"/>
      <c r="F901" s="60"/>
      <c r="G901" s="39" t="s">
        <v>307</v>
      </c>
      <c r="H901" s="40"/>
    </row>
    <row r="902" spans="1:8" ht="32.25" thickBot="1" x14ac:dyDescent="0.3">
      <c r="A902" s="34"/>
      <c r="B902" s="37"/>
      <c r="C902" s="60"/>
      <c r="D902" s="60"/>
      <c r="E902" s="60"/>
      <c r="F902" s="60"/>
      <c r="G902" s="8" t="s">
        <v>306</v>
      </c>
      <c r="H902" s="14">
        <v>1</v>
      </c>
    </row>
    <row r="903" spans="1:8" x14ac:dyDescent="0.25">
      <c r="A903" s="34"/>
      <c r="B903" s="37"/>
      <c r="C903" s="60"/>
      <c r="D903" s="60"/>
      <c r="E903" s="60"/>
      <c r="F903" s="60"/>
      <c r="G903" s="39" t="s">
        <v>293</v>
      </c>
      <c r="H903" s="40"/>
    </row>
    <row r="904" spans="1:8" ht="47.25" x14ac:dyDescent="0.25">
      <c r="A904" s="34"/>
      <c r="B904" s="37"/>
      <c r="C904" s="60"/>
      <c r="D904" s="60"/>
      <c r="E904" s="60"/>
      <c r="F904" s="60"/>
      <c r="G904" s="8" t="s">
        <v>292</v>
      </c>
      <c r="H904" s="14">
        <v>2</v>
      </c>
    </row>
    <row r="905" spans="1:8" ht="16.5" thickBot="1" x14ac:dyDescent="0.3">
      <c r="A905" s="34"/>
      <c r="B905" s="37"/>
      <c r="C905" s="60"/>
      <c r="D905" s="60"/>
      <c r="E905" s="60"/>
      <c r="F905" s="60"/>
      <c r="G905" s="8" t="s">
        <v>291</v>
      </c>
      <c r="H905" s="14">
        <v>1</v>
      </c>
    </row>
    <row r="906" spans="1:8" x14ac:dyDescent="0.25">
      <c r="A906" s="34"/>
      <c r="B906" s="37"/>
      <c r="C906" s="60"/>
      <c r="D906" s="60"/>
      <c r="E906" s="60"/>
      <c r="F906" s="60"/>
      <c r="G906" s="39" t="s">
        <v>305</v>
      </c>
      <c r="H906" s="40"/>
    </row>
    <row r="907" spans="1:8" x14ac:dyDescent="0.25">
      <c r="A907" s="34"/>
      <c r="B907" s="37"/>
      <c r="C907" s="60"/>
      <c r="D907" s="60"/>
      <c r="E907" s="60"/>
      <c r="F907" s="60"/>
      <c r="G907" s="8" t="s">
        <v>304</v>
      </c>
      <c r="H907" s="14">
        <v>1</v>
      </c>
    </row>
    <row r="908" spans="1:8" x14ac:dyDescent="0.25">
      <c r="A908" s="34"/>
      <c r="B908" s="37"/>
      <c r="C908" s="60"/>
      <c r="D908" s="60"/>
      <c r="E908" s="60"/>
      <c r="F908" s="60"/>
      <c r="G908" s="8" t="s">
        <v>303</v>
      </c>
      <c r="H908" s="14">
        <v>2</v>
      </c>
    </row>
    <row r="909" spans="1:8" ht="16.5" thickBot="1" x14ac:dyDescent="0.3">
      <c r="A909" s="34"/>
      <c r="B909" s="37"/>
      <c r="C909" s="61"/>
      <c r="D909" s="61"/>
      <c r="E909" s="61"/>
      <c r="F909" s="61"/>
      <c r="G909" s="41" t="s">
        <v>8</v>
      </c>
      <c r="H909" s="43">
        <f>SUM(H900:H900,H902,H904:H905,H907:H908)</f>
        <v>8</v>
      </c>
    </row>
    <row r="910" spans="1:8" ht="60" customHeight="1" thickBot="1" x14ac:dyDescent="0.3">
      <c r="A910" s="35"/>
      <c r="B910" s="38"/>
      <c r="C910" s="67" t="s">
        <v>302</v>
      </c>
      <c r="D910" s="67"/>
      <c r="E910" s="67"/>
      <c r="F910" s="68"/>
      <c r="G910" s="42"/>
      <c r="H910" s="44"/>
    </row>
    <row r="911" spans="1:8" x14ac:dyDescent="0.25">
      <c r="A911" s="33">
        <v>68</v>
      </c>
      <c r="B911" s="36" t="s">
        <v>287</v>
      </c>
      <c r="C911" s="59" t="s">
        <v>301</v>
      </c>
      <c r="D911" s="59" t="s">
        <v>300</v>
      </c>
      <c r="E911" s="59" t="s">
        <v>299</v>
      </c>
      <c r="F911" s="59"/>
      <c r="G911" s="39" t="s">
        <v>298</v>
      </c>
      <c r="H911" s="40"/>
    </row>
    <row r="912" spans="1:8" ht="32.25" thickBot="1" x14ac:dyDescent="0.3">
      <c r="A912" s="34"/>
      <c r="B912" s="37"/>
      <c r="C912" s="60"/>
      <c r="D912" s="60"/>
      <c r="E912" s="60"/>
      <c r="F912" s="60"/>
      <c r="G912" s="8" t="s">
        <v>297</v>
      </c>
      <c r="H912" s="14">
        <v>1</v>
      </c>
    </row>
    <row r="913" spans="1:8" x14ac:dyDescent="0.25">
      <c r="A913" s="34"/>
      <c r="B913" s="37"/>
      <c r="C913" s="60"/>
      <c r="D913" s="60"/>
      <c r="E913" s="60"/>
      <c r="F913" s="60"/>
      <c r="G913" s="39" t="s">
        <v>296</v>
      </c>
      <c r="H913" s="40"/>
    </row>
    <row r="914" spans="1:8" x14ac:dyDescent="0.25">
      <c r="A914" s="34"/>
      <c r="B914" s="37"/>
      <c r="C914" s="60"/>
      <c r="D914" s="60"/>
      <c r="E914" s="60"/>
      <c r="F914" s="60"/>
      <c r="G914" s="8" t="s">
        <v>295</v>
      </c>
      <c r="H914" s="14">
        <v>1</v>
      </c>
    </row>
    <row r="915" spans="1:8" ht="32.25" thickBot="1" x14ac:dyDescent="0.3">
      <c r="A915" s="34"/>
      <c r="B915" s="37"/>
      <c r="C915" s="60"/>
      <c r="D915" s="60"/>
      <c r="E915" s="60"/>
      <c r="F915" s="60"/>
      <c r="G915" s="8" t="s">
        <v>294</v>
      </c>
      <c r="H915" s="14">
        <v>1</v>
      </c>
    </row>
    <row r="916" spans="1:8" x14ac:dyDescent="0.25">
      <c r="A916" s="34"/>
      <c r="B916" s="37"/>
      <c r="C916" s="60"/>
      <c r="D916" s="60"/>
      <c r="E916" s="60"/>
      <c r="F916" s="60"/>
      <c r="G916" s="39" t="s">
        <v>293</v>
      </c>
      <c r="H916" s="40"/>
    </row>
    <row r="917" spans="1:8" ht="47.25" x14ac:dyDescent="0.25">
      <c r="A917" s="34"/>
      <c r="B917" s="37"/>
      <c r="C917" s="60"/>
      <c r="D917" s="60"/>
      <c r="E917" s="60"/>
      <c r="F917" s="60"/>
      <c r="G917" s="8" t="s">
        <v>292</v>
      </c>
      <c r="H917" s="14">
        <v>2</v>
      </c>
    </row>
    <row r="918" spans="1:8" ht="16.5" thickBot="1" x14ac:dyDescent="0.3">
      <c r="A918" s="34"/>
      <c r="B918" s="37"/>
      <c r="C918" s="60"/>
      <c r="D918" s="60"/>
      <c r="E918" s="60"/>
      <c r="F918" s="60"/>
      <c r="G918" s="8" t="s">
        <v>291</v>
      </c>
      <c r="H918" s="14">
        <v>1</v>
      </c>
    </row>
    <row r="919" spans="1:8" x14ac:dyDescent="0.25">
      <c r="A919" s="34"/>
      <c r="B919" s="37"/>
      <c r="C919" s="60"/>
      <c r="D919" s="60"/>
      <c r="E919" s="60"/>
      <c r="F919" s="60"/>
      <c r="G919" s="39" t="s">
        <v>290</v>
      </c>
      <c r="H919" s="40"/>
    </row>
    <row r="920" spans="1:8" ht="47.25" x14ac:dyDescent="0.25">
      <c r="A920" s="34"/>
      <c r="B920" s="37"/>
      <c r="C920" s="60"/>
      <c r="D920" s="60"/>
      <c r="E920" s="60"/>
      <c r="F920" s="60"/>
      <c r="G920" s="8" t="s">
        <v>289</v>
      </c>
      <c r="H920" s="14">
        <v>11</v>
      </c>
    </row>
    <row r="921" spans="1:8" ht="16.5" thickBot="1" x14ac:dyDescent="0.3">
      <c r="A921" s="34"/>
      <c r="B921" s="37"/>
      <c r="C921" s="61"/>
      <c r="D921" s="61"/>
      <c r="E921" s="61"/>
      <c r="F921" s="61"/>
      <c r="G921" s="41" t="s">
        <v>8</v>
      </c>
      <c r="H921" s="43">
        <f>SUM(H912:H912,H914:H915,H917:H918,H920:H920)</f>
        <v>17</v>
      </c>
    </row>
    <row r="922" spans="1:8" ht="43.5" customHeight="1" thickBot="1" x14ac:dyDescent="0.3">
      <c r="A922" s="35"/>
      <c r="B922" s="38"/>
      <c r="C922" s="67" t="s">
        <v>288</v>
      </c>
      <c r="D922" s="67"/>
      <c r="E922" s="67"/>
      <c r="F922" s="68"/>
      <c r="G922" s="42"/>
      <c r="H922" s="44"/>
    </row>
    <row r="923" spans="1:8" x14ac:dyDescent="0.25">
      <c r="A923" s="33">
        <v>69</v>
      </c>
      <c r="B923" s="36" t="s">
        <v>287</v>
      </c>
      <c r="C923" s="59" t="s">
        <v>286</v>
      </c>
      <c r="D923" s="59" t="s">
        <v>285</v>
      </c>
      <c r="E923" s="59" t="s">
        <v>284</v>
      </c>
      <c r="F923" s="59" t="s">
        <v>283</v>
      </c>
      <c r="G923" s="39" t="s">
        <v>282</v>
      </c>
      <c r="H923" s="40"/>
    </row>
    <row r="924" spans="1:8" x14ac:dyDescent="0.25">
      <c r="A924" s="34"/>
      <c r="B924" s="37"/>
      <c r="C924" s="60"/>
      <c r="D924" s="60"/>
      <c r="E924" s="60"/>
      <c r="F924" s="60"/>
      <c r="G924" s="8" t="s">
        <v>281</v>
      </c>
      <c r="H924" s="14">
        <v>2</v>
      </c>
    </row>
    <row r="925" spans="1:8" ht="152.25" customHeight="1" thickBot="1" x14ac:dyDescent="0.3">
      <c r="A925" s="34"/>
      <c r="B925" s="37"/>
      <c r="C925" s="61"/>
      <c r="D925" s="61"/>
      <c r="E925" s="61"/>
      <c r="F925" s="61"/>
      <c r="G925" s="41" t="s">
        <v>8</v>
      </c>
      <c r="H925" s="43">
        <f>SUM(H924:H924)</f>
        <v>2</v>
      </c>
    </row>
    <row r="926" spans="1:8" ht="71.25" customHeight="1" thickBot="1" x14ac:dyDescent="0.3">
      <c r="A926" s="35"/>
      <c r="B926" s="38"/>
      <c r="C926" s="67" t="s">
        <v>280</v>
      </c>
      <c r="D926" s="67"/>
      <c r="E926" s="67"/>
      <c r="F926" s="68"/>
      <c r="G926" s="42"/>
      <c r="H926" s="44"/>
    </row>
    <row r="927" spans="1:8" x14ac:dyDescent="0.25">
      <c r="A927" s="33">
        <v>70</v>
      </c>
      <c r="B927" s="36" t="s">
        <v>279</v>
      </c>
      <c r="C927" s="59" t="s">
        <v>278</v>
      </c>
      <c r="D927" s="59" t="s">
        <v>277</v>
      </c>
      <c r="E927" s="59" t="s">
        <v>276</v>
      </c>
      <c r="F927" s="59" t="s">
        <v>275</v>
      </c>
      <c r="G927" s="39" t="s">
        <v>274</v>
      </c>
      <c r="H927" s="40"/>
    </row>
    <row r="928" spans="1:8" ht="32.25" thickBot="1" x14ac:dyDescent="0.3">
      <c r="A928" s="34"/>
      <c r="B928" s="37"/>
      <c r="C928" s="60"/>
      <c r="D928" s="60"/>
      <c r="E928" s="60"/>
      <c r="F928" s="60"/>
      <c r="G928" s="8" t="s">
        <v>273</v>
      </c>
      <c r="H928" s="14">
        <v>2</v>
      </c>
    </row>
    <row r="929" spans="1:8" x14ac:dyDescent="0.25">
      <c r="A929" s="34"/>
      <c r="B929" s="37"/>
      <c r="C929" s="60"/>
      <c r="D929" s="60"/>
      <c r="E929" s="60"/>
      <c r="F929" s="60"/>
      <c r="G929" s="39" t="s">
        <v>272</v>
      </c>
      <c r="H929" s="40"/>
    </row>
    <row r="930" spans="1:8" x14ac:dyDescent="0.25">
      <c r="A930" s="34"/>
      <c r="B930" s="37"/>
      <c r="C930" s="60"/>
      <c r="D930" s="60"/>
      <c r="E930" s="60"/>
      <c r="F930" s="60"/>
      <c r="G930" s="8" t="s">
        <v>271</v>
      </c>
      <c r="H930" s="14">
        <v>3</v>
      </c>
    </row>
    <row r="931" spans="1:8" ht="137.25" customHeight="1" thickBot="1" x14ac:dyDescent="0.3">
      <c r="A931" s="34"/>
      <c r="B931" s="37"/>
      <c r="C931" s="61"/>
      <c r="D931" s="61"/>
      <c r="E931" s="61"/>
      <c r="F931" s="61"/>
      <c r="G931" s="41" t="s">
        <v>8</v>
      </c>
      <c r="H931" s="43">
        <f>SUM(H928:H928,H930:H930)</f>
        <v>5</v>
      </c>
    </row>
    <row r="932" spans="1:8" ht="72.75" customHeight="1" thickBot="1" x14ac:dyDescent="0.3">
      <c r="A932" s="35"/>
      <c r="B932" s="38"/>
      <c r="C932" s="67" t="s">
        <v>270</v>
      </c>
      <c r="D932" s="67"/>
      <c r="E932" s="67"/>
      <c r="F932" s="68"/>
      <c r="G932" s="42"/>
      <c r="H932" s="44"/>
    </row>
    <row r="933" spans="1:8" ht="16.5" thickBot="1" x14ac:dyDescent="0.3">
      <c r="A933" s="52" t="s">
        <v>269</v>
      </c>
      <c r="B933" s="53"/>
      <c r="C933" s="53"/>
      <c r="D933" s="53"/>
      <c r="E933" s="54"/>
      <c r="F933" s="55">
        <f>H572+H530+H524+H509+H500+H477+H461+H452+H434+H417+H403+H354+H348+H328+H311+H300+H274+H260+H245+H230+H219+H203+H178+H161+H138+H121+H107+H82+H43+H10+H583+H593+H601+H614+H629+H640+H653+H660+H672+H676+H683+H688+H694+H698+H706+H713+H719+H724+H736+H744+H749+H762+H772+H784+H794+H809+H820+H826+H830+H834+H838+H851+H865+H880+H889+H897+H909+H921+H925+H931</f>
        <v>2165</v>
      </c>
      <c r="G933" s="56"/>
      <c r="H933" s="57"/>
    </row>
    <row r="934" spans="1:8" ht="409.5" customHeight="1" thickBot="1" x14ac:dyDescent="0.3">
      <c r="A934" s="47" t="s">
        <v>9</v>
      </c>
      <c r="B934" s="48"/>
      <c r="C934" s="69" t="s">
        <v>268</v>
      </c>
      <c r="D934" s="70"/>
      <c r="E934" s="70"/>
      <c r="F934" s="71"/>
      <c r="G934" s="9" t="s">
        <v>267</v>
      </c>
      <c r="H934" s="10" t="s">
        <v>266</v>
      </c>
    </row>
    <row r="935" spans="1:8" ht="409.5" customHeight="1" thickBot="1" x14ac:dyDescent="0.3">
      <c r="A935" s="47" t="s">
        <v>9</v>
      </c>
      <c r="B935" s="48"/>
      <c r="C935" s="69" t="s">
        <v>265</v>
      </c>
      <c r="D935" s="70"/>
      <c r="E935" s="70"/>
      <c r="F935" s="71"/>
      <c r="G935" s="9" t="s">
        <v>264</v>
      </c>
      <c r="H935" s="10" t="s">
        <v>263</v>
      </c>
    </row>
  </sheetData>
  <sheetProtection algorithmName="SHA-512" hashValue="5R1FZDhe1xYO9KaTqdWlC6ZHPLHXDSf0DN1KCdIoZPD7z1JGPkcTTiUgPE6NhbQ4RWpEbP2zgqwvysyNX6fxRA==" saltValue="RilBJjuSm0ayl4CDmFOc8A==" spinCount="100000" sheet="1" formatCells="0" formatColumns="0" formatRows="0" insertColumns="0" insertRows="0" deleteRows="0" autoFilter="0"/>
  <autoFilter ref="A1:H935" xr:uid="{00000000-0001-0000-0000-000000000000}"/>
  <mergeCells count="916">
    <mergeCell ref="G762:G763"/>
    <mergeCell ref="H762:H763"/>
    <mergeCell ref="G772:G773"/>
    <mergeCell ref="H772:H773"/>
    <mergeCell ref="G756:H756"/>
    <mergeCell ref="G758:H758"/>
    <mergeCell ref="G760:H760"/>
    <mergeCell ref="H500:H501"/>
    <mergeCell ref="G509:G510"/>
    <mergeCell ref="H509:H510"/>
    <mergeCell ref="G524:G525"/>
    <mergeCell ref="H524:H525"/>
    <mergeCell ref="G504:H504"/>
    <mergeCell ref="G507:H507"/>
    <mergeCell ref="G511:H511"/>
    <mergeCell ref="G713:G714"/>
    <mergeCell ref="H713:H714"/>
    <mergeCell ref="G593:G594"/>
    <mergeCell ref="H593:H594"/>
    <mergeCell ref="G703:H703"/>
    <mergeCell ref="G708:H708"/>
    <mergeCell ref="G674:H674"/>
    <mergeCell ref="G678:H678"/>
    <mergeCell ref="G694:G695"/>
    <mergeCell ref="H694:H695"/>
    <mergeCell ref="G698:G699"/>
    <mergeCell ref="H698:H699"/>
    <mergeCell ref="G706:G707"/>
    <mergeCell ref="H706:H707"/>
    <mergeCell ref="G736:G737"/>
    <mergeCell ref="H736:H737"/>
    <mergeCell ref="G744:G745"/>
    <mergeCell ref="H744:H745"/>
    <mergeCell ref="G692:H692"/>
    <mergeCell ref="G685:H685"/>
    <mergeCell ref="G690:H690"/>
    <mergeCell ref="G734:H734"/>
    <mergeCell ref="G721:H721"/>
    <mergeCell ref="G726:H726"/>
    <mergeCell ref="G711:H711"/>
    <mergeCell ref="G715:H715"/>
    <mergeCell ref="G717:H717"/>
    <mergeCell ref="G724:G725"/>
    <mergeCell ref="H724:H725"/>
    <mergeCell ref="G696:H696"/>
    <mergeCell ref="G700:H700"/>
    <mergeCell ref="G738:H738"/>
    <mergeCell ref="G740:H740"/>
    <mergeCell ref="G731:H731"/>
    <mergeCell ref="G719:G720"/>
    <mergeCell ref="H719:H720"/>
    <mergeCell ref="H676:H677"/>
    <mergeCell ref="G683:G684"/>
    <mergeCell ref="H683:H684"/>
    <mergeCell ref="G688:G689"/>
    <mergeCell ref="H688:H689"/>
    <mergeCell ref="G648:H648"/>
    <mergeCell ref="G655:H655"/>
    <mergeCell ref="G653:G654"/>
    <mergeCell ref="H653:H654"/>
    <mergeCell ref="G680:H680"/>
    <mergeCell ref="G669:H669"/>
    <mergeCell ref="G657:H657"/>
    <mergeCell ref="G662:H662"/>
    <mergeCell ref="G664:H664"/>
    <mergeCell ref="G660:G661"/>
    <mergeCell ref="H660:H661"/>
    <mergeCell ref="G672:G673"/>
    <mergeCell ref="H672:H673"/>
    <mergeCell ref="G676:G677"/>
    <mergeCell ref="G618:H618"/>
    <mergeCell ref="G603:H603"/>
    <mergeCell ref="G605:H605"/>
    <mergeCell ref="G607:H607"/>
    <mergeCell ref="G610:H610"/>
    <mergeCell ref="G642:H642"/>
    <mergeCell ref="G645:H645"/>
    <mergeCell ref="G629:G630"/>
    <mergeCell ref="H629:H630"/>
    <mergeCell ref="G640:G641"/>
    <mergeCell ref="H640:H641"/>
    <mergeCell ref="G638:H638"/>
    <mergeCell ref="G631:H631"/>
    <mergeCell ref="G633:H633"/>
    <mergeCell ref="G636:H636"/>
    <mergeCell ref="G620:H620"/>
    <mergeCell ref="G622:H622"/>
    <mergeCell ref="G624:H624"/>
    <mergeCell ref="G627:H627"/>
    <mergeCell ref="G595:H595"/>
    <mergeCell ref="G597:H597"/>
    <mergeCell ref="G599:H599"/>
    <mergeCell ref="G601:G602"/>
    <mergeCell ref="H601:H602"/>
    <mergeCell ref="G614:G615"/>
    <mergeCell ref="H614:H615"/>
    <mergeCell ref="G612:H612"/>
    <mergeCell ref="G616:H616"/>
    <mergeCell ref="G417:G418"/>
    <mergeCell ref="H417:H418"/>
    <mergeCell ref="G496:H496"/>
    <mergeCell ref="G498:H498"/>
    <mergeCell ref="G502:H502"/>
    <mergeCell ref="G540:H540"/>
    <mergeCell ref="G542:H542"/>
    <mergeCell ref="G545:H545"/>
    <mergeCell ref="G513:H513"/>
    <mergeCell ref="G515:H515"/>
    <mergeCell ref="G517:H517"/>
    <mergeCell ref="G519:H519"/>
    <mergeCell ref="G532:H532"/>
    <mergeCell ref="G534:H534"/>
    <mergeCell ref="G536:H536"/>
    <mergeCell ref="G538:H538"/>
    <mergeCell ref="G521:H521"/>
    <mergeCell ref="G526:H526"/>
    <mergeCell ref="G528:H528"/>
    <mergeCell ref="G530:G531"/>
    <mergeCell ref="H530:H531"/>
    <mergeCell ref="G477:G478"/>
    <mergeCell ref="H477:H478"/>
    <mergeCell ref="G500:G501"/>
    <mergeCell ref="C835:F835"/>
    <mergeCell ref="G432:H432"/>
    <mergeCell ref="G436:H436"/>
    <mergeCell ref="G438:H438"/>
    <mergeCell ref="G469:H469"/>
    <mergeCell ref="G471:H471"/>
    <mergeCell ref="G473:H473"/>
    <mergeCell ref="G475:H475"/>
    <mergeCell ref="G434:G435"/>
    <mergeCell ref="H434:H435"/>
    <mergeCell ref="G452:G453"/>
    <mergeCell ref="H452:H453"/>
    <mergeCell ref="G461:G462"/>
    <mergeCell ref="H461:H462"/>
    <mergeCell ref="G465:H465"/>
    <mergeCell ref="G450:H450"/>
    <mergeCell ref="G454:H454"/>
    <mergeCell ref="G456:H456"/>
    <mergeCell ref="G440:H440"/>
    <mergeCell ref="G442:H442"/>
    <mergeCell ref="G444:H444"/>
    <mergeCell ref="G447:H447"/>
    <mergeCell ref="G459:H459"/>
    <mergeCell ref="G463:H463"/>
    <mergeCell ref="G487:H487"/>
    <mergeCell ref="G490:H490"/>
    <mergeCell ref="G493:H493"/>
    <mergeCell ref="G479:H479"/>
    <mergeCell ref="G482:H482"/>
    <mergeCell ref="G484:H484"/>
    <mergeCell ref="G467:H467"/>
    <mergeCell ref="D642:D653"/>
    <mergeCell ref="E642:E653"/>
    <mergeCell ref="G547:H547"/>
    <mergeCell ref="G566:H566"/>
    <mergeCell ref="G556:H556"/>
    <mergeCell ref="G574:H574"/>
    <mergeCell ref="G572:G573"/>
    <mergeCell ref="H572:H573"/>
    <mergeCell ref="G583:G584"/>
    <mergeCell ref="H583:H584"/>
    <mergeCell ref="G587:H587"/>
    <mergeCell ref="G589:H589"/>
    <mergeCell ref="G591:H591"/>
    <mergeCell ref="G576:H576"/>
    <mergeCell ref="G579:H579"/>
    <mergeCell ref="G581:H581"/>
    <mergeCell ref="G585:H585"/>
    <mergeCell ref="E532:E572"/>
    <mergeCell ref="F532:F572"/>
    <mergeCell ref="C602:F602"/>
    <mergeCell ref="F603:F614"/>
    <mergeCell ref="E603:E614"/>
    <mergeCell ref="F642:F653"/>
    <mergeCell ref="C526:C530"/>
    <mergeCell ref="D526:D530"/>
    <mergeCell ref="E526:E530"/>
    <mergeCell ref="F526:F530"/>
    <mergeCell ref="C531:F531"/>
    <mergeCell ref="E595:E601"/>
    <mergeCell ref="A927:A932"/>
    <mergeCell ref="B927:B932"/>
    <mergeCell ref="C932:F932"/>
    <mergeCell ref="C926:F926"/>
    <mergeCell ref="C927:C931"/>
    <mergeCell ref="D927:D931"/>
    <mergeCell ref="F595:F601"/>
    <mergeCell ref="C603:C614"/>
    <mergeCell ref="C655:C660"/>
    <mergeCell ref="D655:D660"/>
    <mergeCell ref="C696:C698"/>
    <mergeCell ref="D696:D698"/>
    <mergeCell ref="E696:E698"/>
    <mergeCell ref="F696:F698"/>
    <mergeCell ref="E891:E897"/>
    <mergeCell ref="F891:F897"/>
    <mergeCell ref="C882:C889"/>
    <mergeCell ref="D882:D889"/>
    <mergeCell ref="E882:E889"/>
    <mergeCell ref="F882:F889"/>
    <mergeCell ref="C890:F890"/>
    <mergeCell ref="E927:E931"/>
    <mergeCell ref="F927:F931"/>
    <mergeCell ref="C911:C921"/>
    <mergeCell ref="A923:A926"/>
    <mergeCell ref="B923:B926"/>
    <mergeCell ref="G923:H923"/>
    <mergeCell ref="A911:A922"/>
    <mergeCell ref="B911:B922"/>
    <mergeCell ref="C616:C629"/>
    <mergeCell ref="D616:D629"/>
    <mergeCell ref="E616:E629"/>
    <mergeCell ref="F616:F629"/>
    <mergeCell ref="D911:D921"/>
    <mergeCell ref="E911:E921"/>
    <mergeCell ref="F911:F921"/>
    <mergeCell ref="C923:C925"/>
    <mergeCell ref="D923:D925"/>
    <mergeCell ref="E923:E925"/>
    <mergeCell ref="F923:F925"/>
    <mergeCell ref="C832:C834"/>
    <mergeCell ref="D832:D834"/>
    <mergeCell ref="E832:E834"/>
    <mergeCell ref="F832:F834"/>
    <mergeCell ref="C836:C838"/>
    <mergeCell ref="D836:D838"/>
    <mergeCell ref="E836:E838"/>
    <mergeCell ref="F836:F838"/>
    <mergeCell ref="D899:D909"/>
    <mergeCell ref="E899:E909"/>
    <mergeCell ref="F899:F909"/>
    <mergeCell ref="G911:H911"/>
    <mergeCell ref="G913:H913"/>
    <mergeCell ref="G916:H916"/>
    <mergeCell ref="G919:H919"/>
    <mergeCell ref="G931:G932"/>
    <mergeCell ref="H931:H932"/>
    <mergeCell ref="G925:G926"/>
    <mergeCell ref="H925:H926"/>
    <mergeCell ref="G927:H927"/>
    <mergeCell ref="G929:H929"/>
    <mergeCell ref="G921:G922"/>
    <mergeCell ref="H921:H922"/>
    <mergeCell ref="C922:F922"/>
    <mergeCell ref="A882:A890"/>
    <mergeCell ref="B882:B890"/>
    <mergeCell ref="G882:H882"/>
    <mergeCell ref="G885:H885"/>
    <mergeCell ref="G901:H901"/>
    <mergeCell ref="G887:H887"/>
    <mergeCell ref="G897:G898"/>
    <mergeCell ref="H897:H898"/>
    <mergeCell ref="G889:G890"/>
    <mergeCell ref="H889:H890"/>
    <mergeCell ref="C898:F898"/>
    <mergeCell ref="A899:A910"/>
    <mergeCell ref="B899:B910"/>
    <mergeCell ref="G899:H899"/>
    <mergeCell ref="G903:H903"/>
    <mergeCell ref="G906:H906"/>
    <mergeCell ref="A891:A898"/>
    <mergeCell ref="B891:B898"/>
    <mergeCell ref="G891:H891"/>
    <mergeCell ref="G893:H893"/>
    <mergeCell ref="G909:G910"/>
    <mergeCell ref="H909:H910"/>
    <mergeCell ref="C910:F910"/>
    <mergeCell ref="C899:C909"/>
    <mergeCell ref="G895:H895"/>
    <mergeCell ref="C891:C897"/>
    <mergeCell ref="D891:D897"/>
    <mergeCell ref="G865:G866"/>
    <mergeCell ref="H865:H866"/>
    <mergeCell ref="C866:F866"/>
    <mergeCell ref="G874:H874"/>
    <mergeCell ref="G876:H876"/>
    <mergeCell ref="C867:C880"/>
    <mergeCell ref="D867:D880"/>
    <mergeCell ref="E867:E880"/>
    <mergeCell ref="F867:F880"/>
    <mergeCell ref="G861:H861"/>
    <mergeCell ref="C853:C865"/>
    <mergeCell ref="D853:D865"/>
    <mergeCell ref="E853:E865"/>
    <mergeCell ref="F853:F865"/>
    <mergeCell ref="G880:G881"/>
    <mergeCell ref="H880:H881"/>
    <mergeCell ref="C881:F881"/>
    <mergeCell ref="A867:A881"/>
    <mergeCell ref="B867:B881"/>
    <mergeCell ref="G867:H867"/>
    <mergeCell ref="G869:H869"/>
    <mergeCell ref="G871:H871"/>
    <mergeCell ref="A853:A866"/>
    <mergeCell ref="B853:B866"/>
    <mergeCell ref="G853:H853"/>
    <mergeCell ref="G855:H855"/>
    <mergeCell ref="G859:H859"/>
    <mergeCell ref="A836:A839"/>
    <mergeCell ref="B836:B839"/>
    <mergeCell ref="G836:H836"/>
    <mergeCell ref="G832:H832"/>
    <mergeCell ref="G838:G839"/>
    <mergeCell ref="H838:H839"/>
    <mergeCell ref="G834:G835"/>
    <mergeCell ref="H834:H835"/>
    <mergeCell ref="A840:A852"/>
    <mergeCell ref="B840:B852"/>
    <mergeCell ref="G840:H840"/>
    <mergeCell ref="G844:H844"/>
    <mergeCell ref="G846:H846"/>
    <mergeCell ref="G848:H848"/>
    <mergeCell ref="A832:A835"/>
    <mergeCell ref="B832:B835"/>
    <mergeCell ref="G851:G852"/>
    <mergeCell ref="H851:H852"/>
    <mergeCell ref="C852:F852"/>
    <mergeCell ref="C840:C851"/>
    <mergeCell ref="D840:D851"/>
    <mergeCell ref="E840:E851"/>
    <mergeCell ref="F840:F851"/>
    <mergeCell ref="C839:F839"/>
    <mergeCell ref="G830:G831"/>
    <mergeCell ref="H830:H831"/>
    <mergeCell ref="C831:F831"/>
    <mergeCell ref="C828:C830"/>
    <mergeCell ref="D828:D830"/>
    <mergeCell ref="E828:E830"/>
    <mergeCell ref="F828:F830"/>
    <mergeCell ref="A828:A831"/>
    <mergeCell ref="B828:B831"/>
    <mergeCell ref="G828:H828"/>
    <mergeCell ref="A811:A821"/>
    <mergeCell ref="B811:B821"/>
    <mergeCell ref="G811:H811"/>
    <mergeCell ref="G813:H813"/>
    <mergeCell ref="G815:H815"/>
    <mergeCell ref="G809:G810"/>
    <mergeCell ref="H809:H810"/>
    <mergeCell ref="G826:G827"/>
    <mergeCell ref="H826:H827"/>
    <mergeCell ref="C827:F827"/>
    <mergeCell ref="G820:G821"/>
    <mergeCell ref="H820:H821"/>
    <mergeCell ref="C821:F821"/>
    <mergeCell ref="C811:C820"/>
    <mergeCell ref="D811:D820"/>
    <mergeCell ref="E811:E820"/>
    <mergeCell ref="F811:F820"/>
    <mergeCell ref="A822:A827"/>
    <mergeCell ref="B822:B827"/>
    <mergeCell ref="G822:H822"/>
    <mergeCell ref="C822:C826"/>
    <mergeCell ref="D822:D826"/>
    <mergeCell ref="E822:E826"/>
    <mergeCell ref="F822:F826"/>
    <mergeCell ref="C796:C809"/>
    <mergeCell ref="D796:D809"/>
    <mergeCell ref="E796:E809"/>
    <mergeCell ref="F796:F809"/>
    <mergeCell ref="G794:G795"/>
    <mergeCell ref="H794:H795"/>
    <mergeCell ref="C795:F795"/>
    <mergeCell ref="A796:A810"/>
    <mergeCell ref="B796:B810"/>
    <mergeCell ref="G796:H796"/>
    <mergeCell ref="G798:H798"/>
    <mergeCell ref="G800:H800"/>
    <mergeCell ref="G806:H806"/>
    <mergeCell ref="C786:C794"/>
    <mergeCell ref="C810:F810"/>
    <mergeCell ref="A786:A795"/>
    <mergeCell ref="B786:B795"/>
    <mergeCell ref="G786:H786"/>
    <mergeCell ref="G788:H788"/>
    <mergeCell ref="G790:H790"/>
    <mergeCell ref="G781:H781"/>
    <mergeCell ref="C774:C784"/>
    <mergeCell ref="D774:D784"/>
    <mergeCell ref="E774:E784"/>
    <mergeCell ref="F774:F784"/>
    <mergeCell ref="D786:D794"/>
    <mergeCell ref="E786:E794"/>
    <mergeCell ref="F786:F794"/>
    <mergeCell ref="A738:A745"/>
    <mergeCell ref="B738:B745"/>
    <mergeCell ref="C763:F763"/>
    <mergeCell ref="G784:G785"/>
    <mergeCell ref="H784:H785"/>
    <mergeCell ref="C785:F785"/>
    <mergeCell ref="G764:H764"/>
    <mergeCell ref="G768:H768"/>
    <mergeCell ref="G774:H774"/>
    <mergeCell ref="G777:H777"/>
    <mergeCell ref="C773:F773"/>
    <mergeCell ref="A774:A785"/>
    <mergeCell ref="B774:B785"/>
    <mergeCell ref="G779:H779"/>
    <mergeCell ref="A764:A773"/>
    <mergeCell ref="B764:B773"/>
    <mergeCell ref="C764:C772"/>
    <mergeCell ref="D764:D772"/>
    <mergeCell ref="E764:E772"/>
    <mergeCell ref="F764:F772"/>
    <mergeCell ref="G751:H751"/>
    <mergeCell ref="G746:H746"/>
    <mergeCell ref="G749:G750"/>
    <mergeCell ref="H749:H750"/>
    <mergeCell ref="D751:D762"/>
    <mergeCell ref="E751:E762"/>
    <mergeCell ref="C725:F725"/>
    <mergeCell ref="A726:A737"/>
    <mergeCell ref="B726:B737"/>
    <mergeCell ref="A721:A725"/>
    <mergeCell ref="B721:B725"/>
    <mergeCell ref="C721:C724"/>
    <mergeCell ref="D721:D724"/>
    <mergeCell ref="C738:C744"/>
    <mergeCell ref="D738:D744"/>
    <mergeCell ref="E738:E744"/>
    <mergeCell ref="F738:F744"/>
    <mergeCell ref="C746:C749"/>
    <mergeCell ref="D746:D749"/>
    <mergeCell ref="E746:E749"/>
    <mergeCell ref="F746:F749"/>
    <mergeCell ref="F751:F762"/>
    <mergeCell ref="C750:F750"/>
    <mergeCell ref="A751:A763"/>
    <mergeCell ref="B751:B763"/>
    <mergeCell ref="C745:F745"/>
    <mergeCell ref="A746:A750"/>
    <mergeCell ref="B746:B750"/>
    <mergeCell ref="A631:A641"/>
    <mergeCell ref="B631:B641"/>
    <mergeCell ref="C641:F641"/>
    <mergeCell ref="A690:A695"/>
    <mergeCell ref="B690:B695"/>
    <mergeCell ref="A700:A707"/>
    <mergeCell ref="B700:B707"/>
    <mergeCell ref="C720:F720"/>
    <mergeCell ref="C715:C719"/>
    <mergeCell ref="D715:D719"/>
    <mergeCell ref="E715:E719"/>
    <mergeCell ref="F715:F719"/>
    <mergeCell ref="C714:F714"/>
    <mergeCell ref="A715:A720"/>
    <mergeCell ref="B715:B720"/>
    <mergeCell ref="F700:F706"/>
    <mergeCell ref="B696:B699"/>
    <mergeCell ref="C708:C713"/>
    <mergeCell ref="D708:D713"/>
    <mergeCell ref="E708:E713"/>
    <mergeCell ref="F708:F713"/>
    <mergeCell ref="B655:B661"/>
    <mergeCell ref="C678:C683"/>
    <mergeCell ref="D678:D683"/>
    <mergeCell ref="E678:E683"/>
    <mergeCell ref="F678:F683"/>
    <mergeCell ref="A708:A714"/>
    <mergeCell ref="B708:B714"/>
    <mergeCell ref="C707:F707"/>
    <mergeCell ref="A662:A673"/>
    <mergeCell ref="B662:B673"/>
    <mergeCell ref="C631:C640"/>
    <mergeCell ref="D631:D640"/>
    <mergeCell ref="E631:E640"/>
    <mergeCell ref="F631:F640"/>
    <mergeCell ref="E674:E676"/>
    <mergeCell ref="F674:F676"/>
    <mergeCell ref="C642:C653"/>
    <mergeCell ref="C673:F673"/>
    <mergeCell ref="C662:C672"/>
    <mergeCell ref="D662:D672"/>
    <mergeCell ref="F585:F593"/>
    <mergeCell ref="A595:A602"/>
    <mergeCell ref="B595:B602"/>
    <mergeCell ref="C595:C601"/>
    <mergeCell ref="D595:D601"/>
    <mergeCell ref="A574:A584"/>
    <mergeCell ref="B574:B584"/>
    <mergeCell ref="A585:A594"/>
    <mergeCell ref="B585:B594"/>
    <mergeCell ref="C584:F584"/>
    <mergeCell ref="C574:C583"/>
    <mergeCell ref="D574:D583"/>
    <mergeCell ref="E574:E583"/>
    <mergeCell ref="F574:F583"/>
    <mergeCell ref="C585:C593"/>
    <mergeCell ref="F662:F672"/>
    <mergeCell ref="C654:F654"/>
    <mergeCell ref="E655:E660"/>
    <mergeCell ref="F655:F660"/>
    <mergeCell ref="C615:F615"/>
    <mergeCell ref="C630:F630"/>
    <mergeCell ref="A526:A531"/>
    <mergeCell ref="B526:B531"/>
    <mergeCell ref="C573:F573"/>
    <mergeCell ref="C532:C572"/>
    <mergeCell ref="D532:D572"/>
    <mergeCell ref="A642:A654"/>
    <mergeCell ref="B642:B654"/>
    <mergeCell ref="C661:F661"/>
    <mergeCell ref="A616:A630"/>
    <mergeCell ref="B616:B630"/>
    <mergeCell ref="A603:A615"/>
    <mergeCell ref="B603:B615"/>
    <mergeCell ref="D603:D614"/>
    <mergeCell ref="A532:A573"/>
    <mergeCell ref="B532:B573"/>
    <mergeCell ref="C594:F594"/>
    <mergeCell ref="D585:D593"/>
    <mergeCell ref="E585:E593"/>
    <mergeCell ref="A934:B934"/>
    <mergeCell ref="C934:F934"/>
    <mergeCell ref="A935:B935"/>
    <mergeCell ref="C935:F935"/>
    <mergeCell ref="C677:F677"/>
    <mergeCell ref="A678:A684"/>
    <mergeCell ref="B678:B684"/>
    <mergeCell ref="A696:A699"/>
    <mergeCell ref="A674:A677"/>
    <mergeCell ref="A933:E933"/>
    <mergeCell ref="F933:H933"/>
    <mergeCell ref="C690:C694"/>
    <mergeCell ref="D690:D694"/>
    <mergeCell ref="E690:E694"/>
    <mergeCell ref="F690:F694"/>
    <mergeCell ref="C695:F695"/>
    <mergeCell ref="E721:E724"/>
    <mergeCell ref="F721:F724"/>
    <mergeCell ref="C737:F737"/>
    <mergeCell ref="C726:C736"/>
    <mergeCell ref="D726:D736"/>
    <mergeCell ref="E726:E736"/>
    <mergeCell ref="F726:F736"/>
    <mergeCell ref="C751:C762"/>
    <mergeCell ref="C525:F525"/>
    <mergeCell ref="C511:C524"/>
    <mergeCell ref="D511:D524"/>
    <mergeCell ref="E511:E524"/>
    <mergeCell ref="F511:F524"/>
    <mergeCell ref="A685:A689"/>
    <mergeCell ref="B685:B689"/>
    <mergeCell ref="C700:C706"/>
    <mergeCell ref="D700:D706"/>
    <mergeCell ref="E700:E706"/>
    <mergeCell ref="A511:A525"/>
    <mergeCell ref="B511:B525"/>
    <mergeCell ref="B674:B677"/>
    <mergeCell ref="C674:C676"/>
    <mergeCell ref="D674:D676"/>
    <mergeCell ref="C699:F699"/>
    <mergeCell ref="C689:F689"/>
    <mergeCell ref="C685:C688"/>
    <mergeCell ref="D685:D688"/>
    <mergeCell ref="E685:E688"/>
    <mergeCell ref="F685:F688"/>
    <mergeCell ref="C684:F684"/>
    <mergeCell ref="A655:A661"/>
    <mergeCell ref="E662:E672"/>
    <mergeCell ref="C501:F501"/>
    <mergeCell ref="A502:A510"/>
    <mergeCell ref="B502:B510"/>
    <mergeCell ref="A479:A501"/>
    <mergeCell ref="B479:B501"/>
    <mergeCell ref="C479:C500"/>
    <mergeCell ref="D479:D500"/>
    <mergeCell ref="E479:E500"/>
    <mergeCell ref="F479:F500"/>
    <mergeCell ref="C510:F510"/>
    <mergeCell ref="C502:C509"/>
    <mergeCell ref="D502:D509"/>
    <mergeCell ref="E502:E509"/>
    <mergeCell ref="F502:F509"/>
    <mergeCell ref="A463:A478"/>
    <mergeCell ref="B463:B478"/>
    <mergeCell ref="C453:F453"/>
    <mergeCell ref="A454:A462"/>
    <mergeCell ref="B454:B462"/>
    <mergeCell ref="C436:C452"/>
    <mergeCell ref="D436:D452"/>
    <mergeCell ref="E436:E452"/>
    <mergeCell ref="F436:F452"/>
    <mergeCell ref="C454:C461"/>
    <mergeCell ref="C478:F478"/>
    <mergeCell ref="C463:C477"/>
    <mergeCell ref="D463:D477"/>
    <mergeCell ref="E463:E477"/>
    <mergeCell ref="F463:F477"/>
    <mergeCell ref="C462:F462"/>
    <mergeCell ref="D454:D461"/>
    <mergeCell ref="E454:E461"/>
    <mergeCell ref="F454:F461"/>
    <mergeCell ref="A436:A453"/>
    <mergeCell ref="B436:B453"/>
    <mergeCell ref="C419:C434"/>
    <mergeCell ref="D419:D434"/>
    <mergeCell ref="E419:E434"/>
    <mergeCell ref="F419:F434"/>
    <mergeCell ref="A419:A435"/>
    <mergeCell ref="F405:F417"/>
    <mergeCell ref="C435:F435"/>
    <mergeCell ref="C418:F418"/>
    <mergeCell ref="A356:A404"/>
    <mergeCell ref="B356:B404"/>
    <mergeCell ref="G356:H356"/>
    <mergeCell ref="G363:H363"/>
    <mergeCell ref="G365:H365"/>
    <mergeCell ref="G367:H367"/>
    <mergeCell ref="C404:F404"/>
    <mergeCell ref="B419:B435"/>
    <mergeCell ref="A405:A418"/>
    <mergeCell ref="B405:B418"/>
    <mergeCell ref="C405:C417"/>
    <mergeCell ref="D405:D417"/>
    <mergeCell ref="E405:E417"/>
    <mergeCell ref="G423:H423"/>
    <mergeCell ref="G425:H425"/>
    <mergeCell ref="G430:H430"/>
    <mergeCell ref="G419:H419"/>
    <mergeCell ref="G393:H393"/>
    <mergeCell ref="G405:H405"/>
    <mergeCell ref="G411:H411"/>
    <mergeCell ref="G403:G404"/>
    <mergeCell ref="G352:H352"/>
    <mergeCell ref="C330:C348"/>
    <mergeCell ref="C356:C403"/>
    <mergeCell ref="D356:D403"/>
    <mergeCell ref="E356:E403"/>
    <mergeCell ref="F356:F403"/>
    <mergeCell ref="G371:H371"/>
    <mergeCell ref="G374:H374"/>
    <mergeCell ref="G377:H377"/>
    <mergeCell ref="G379:H379"/>
    <mergeCell ref="G388:H388"/>
    <mergeCell ref="H403:H404"/>
    <mergeCell ref="G342:H342"/>
    <mergeCell ref="G344:H344"/>
    <mergeCell ref="A330:A349"/>
    <mergeCell ref="B330:B349"/>
    <mergeCell ref="C355:F355"/>
    <mergeCell ref="G330:H330"/>
    <mergeCell ref="G332:H332"/>
    <mergeCell ref="G335:H335"/>
    <mergeCell ref="G340:H340"/>
    <mergeCell ref="D330:D348"/>
    <mergeCell ref="E330:E348"/>
    <mergeCell ref="F330:F348"/>
    <mergeCell ref="C350:C354"/>
    <mergeCell ref="D350:D354"/>
    <mergeCell ref="E350:E354"/>
    <mergeCell ref="F350:F354"/>
    <mergeCell ref="G354:G355"/>
    <mergeCell ref="H354:H355"/>
    <mergeCell ref="G348:G349"/>
    <mergeCell ref="H348:H349"/>
    <mergeCell ref="C349:F349"/>
    <mergeCell ref="A350:A355"/>
    <mergeCell ref="B350:B355"/>
    <mergeCell ref="G350:H350"/>
    <mergeCell ref="A313:A329"/>
    <mergeCell ref="B313:B329"/>
    <mergeCell ref="G313:H313"/>
    <mergeCell ref="G319:H319"/>
    <mergeCell ref="G321:H321"/>
    <mergeCell ref="G328:G329"/>
    <mergeCell ref="H328:H329"/>
    <mergeCell ref="C329:F329"/>
    <mergeCell ref="G323:H323"/>
    <mergeCell ref="G326:H326"/>
    <mergeCell ref="C313:C328"/>
    <mergeCell ref="D313:D328"/>
    <mergeCell ref="E313:E328"/>
    <mergeCell ref="F313:F328"/>
    <mergeCell ref="G311:G312"/>
    <mergeCell ref="H311:H312"/>
    <mergeCell ref="C312:F312"/>
    <mergeCell ref="A276:A301"/>
    <mergeCell ref="B276:B301"/>
    <mergeCell ref="G276:H276"/>
    <mergeCell ref="G278:H278"/>
    <mergeCell ref="G280:H280"/>
    <mergeCell ref="G282:H282"/>
    <mergeCell ref="G284:H284"/>
    <mergeCell ref="A302:A312"/>
    <mergeCell ref="B302:B312"/>
    <mergeCell ref="G302:H302"/>
    <mergeCell ref="G304:H304"/>
    <mergeCell ref="G307:H307"/>
    <mergeCell ref="G309:H309"/>
    <mergeCell ref="C302:C311"/>
    <mergeCell ref="D302:D311"/>
    <mergeCell ref="E302:E311"/>
    <mergeCell ref="F302:F311"/>
    <mergeCell ref="G288:H288"/>
    <mergeCell ref="G290:H290"/>
    <mergeCell ref="G298:H298"/>
    <mergeCell ref="G300:G301"/>
    <mergeCell ref="H300:H301"/>
    <mergeCell ref="C301:F301"/>
    <mergeCell ref="C276:C300"/>
    <mergeCell ref="D276:D300"/>
    <mergeCell ref="E276:E300"/>
    <mergeCell ref="F276:F300"/>
    <mergeCell ref="A262:A275"/>
    <mergeCell ref="B262:B275"/>
    <mergeCell ref="G262:H262"/>
    <mergeCell ref="G265:H265"/>
    <mergeCell ref="G267:H267"/>
    <mergeCell ref="G270:H270"/>
    <mergeCell ref="G272:H272"/>
    <mergeCell ref="C262:C274"/>
    <mergeCell ref="D262:D274"/>
    <mergeCell ref="E262:E274"/>
    <mergeCell ref="C275:F275"/>
    <mergeCell ref="G274:G275"/>
    <mergeCell ref="H274:H275"/>
    <mergeCell ref="F262:F274"/>
    <mergeCell ref="G256:H256"/>
    <mergeCell ref="G238:H238"/>
    <mergeCell ref="G241:H241"/>
    <mergeCell ref="G243:H243"/>
    <mergeCell ref="G230:G231"/>
    <mergeCell ref="H230:H231"/>
    <mergeCell ref="C231:F231"/>
    <mergeCell ref="C221:C230"/>
    <mergeCell ref="D221:D230"/>
    <mergeCell ref="G260:G261"/>
    <mergeCell ref="H260:H261"/>
    <mergeCell ref="C261:F261"/>
    <mergeCell ref="C247:C260"/>
    <mergeCell ref="D247:D260"/>
    <mergeCell ref="E247:E260"/>
    <mergeCell ref="F247:F260"/>
    <mergeCell ref="E221:E230"/>
    <mergeCell ref="F221:F230"/>
    <mergeCell ref="C232:C245"/>
    <mergeCell ref="D232:D245"/>
    <mergeCell ref="E232:E245"/>
    <mergeCell ref="F232:F245"/>
    <mergeCell ref="A232:A246"/>
    <mergeCell ref="B232:B246"/>
    <mergeCell ref="G232:H232"/>
    <mergeCell ref="G234:H234"/>
    <mergeCell ref="G236:H236"/>
    <mergeCell ref="A221:A231"/>
    <mergeCell ref="B221:B231"/>
    <mergeCell ref="G221:H221"/>
    <mergeCell ref="G225:H225"/>
    <mergeCell ref="G228:H228"/>
    <mergeCell ref="G245:G246"/>
    <mergeCell ref="H245:H246"/>
    <mergeCell ref="C246:F246"/>
    <mergeCell ref="A247:A261"/>
    <mergeCell ref="B247:B261"/>
    <mergeCell ref="G247:H247"/>
    <mergeCell ref="G249:H249"/>
    <mergeCell ref="G251:H251"/>
    <mergeCell ref="G253:H253"/>
    <mergeCell ref="A163:A179"/>
    <mergeCell ref="B163:B179"/>
    <mergeCell ref="G163:H163"/>
    <mergeCell ref="C163:C178"/>
    <mergeCell ref="G199:H199"/>
    <mergeCell ref="G219:G220"/>
    <mergeCell ref="H219:H220"/>
    <mergeCell ref="C220:F220"/>
    <mergeCell ref="C205:C219"/>
    <mergeCell ref="D205:D219"/>
    <mergeCell ref="E205:E219"/>
    <mergeCell ref="F205:F219"/>
    <mergeCell ref="C204:F204"/>
    <mergeCell ref="A205:A220"/>
    <mergeCell ref="B205:B220"/>
    <mergeCell ref="G205:H205"/>
    <mergeCell ref="G209:H209"/>
    <mergeCell ref="G211:H211"/>
    <mergeCell ref="G217:H217"/>
    <mergeCell ref="A180:A204"/>
    <mergeCell ref="G167:H167"/>
    <mergeCell ref="G170:H170"/>
    <mergeCell ref="B180:B204"/>
    <mergeCell ref="G180:H180"/>
    <mergeCell ref="G185:H185"/>
    <mergeCell ref="G191:H191"/>
    <mergeCell ref="G149:H149"/>
    <mergeCell ref="G152:H152"/>
    <mergeCell ref="G154:H154"/>
    <mergeCell ref="G156:H156"/>
    <mergeCell ref="C140:C161"/>
    <mergeCell ref="D140:D161"/>
    <mergeCell ref="G193:H193"/>
    <mergeCell ref="G197:H197"/>
    <mergeCell ref="A140:A162"/>
    <mergeCell ref="B140:B162"/>
    <mergeCell ref="G140:H140"/>
    <mergeCell ref="G142:H142"/>
    <mergeCell ref="G144:H144"/>
    <mergeCell ref="G201:H201"/>
    <mergeCell ref="G203:G204"/>
    <mergeCell ref="H203:H204"/>
    <mergeCell ref="G178:G179"/>
    <mergeCell ref="H178:H179"/>
    <mergeCell ref="C179:F179"/>
    <mergeCell ref="C180:C203"/>
    <mergeCell ref="D180:D203"/>
    <mergeCell ref="E180:E203"/>
    <mergeCell ref="F180:F203"/>
    <mergeCell ref="E140:E161"/>
    <mergeCell ref="F140:F161"/>
    <mergeCell ref="D163:D178"/>
    <mergeCell ref="E163:E178"/>
    <mergeCell ref="F163:F178"/>
    <mergeCell ref="G172:H172"/>
    <mergeCell ref="G165:H165"/>
    <mergeCell ref="A123:A139"/>
    <mergeCell ref="B123:B139"/>
    <mergeCell ref="G123:H123"/>
    <mergeCell ref="G125:H125"/>
    <mergeCell ref="G127:H127"/>
    <mergeCell ref="G132:H132"/>
    <mergeCell ref="G134:H134"/>
    <mergeCell ref="G136:H136"/>
    <mergeCell ref="C123:C138"/>
    <mergeCell ref="D123:D138"/>
    <mergeCell ref="E123:E138"/>
    <mergeCell ref="F123:F138"/>
    <mergeCell ref="G161:G162"/>
    <mergeCell ref="H161:H162"/>
    <mergeCell ref="C162:F162"/>
    <mergeCell ref="G138:G139"/>
    <mergeCell ref="H138:H139"/>
    <mergeCell ref="C139:F139"/>
    <mergeCell ref="G147:H147"/>
    <mergeCell ref="A109:A122"/>
    <mergeCell ref="B109:B122"/>
    <mergeCell ref="G109:H109"/>
    <mergeCell ref="G111:H111"/>
    <mergeCell ref="G113:H113"/>
    <mergeCell ref="G115:H115"/>
    <mergeCell ref="G117:H117"/>
    <mergeCell ref="G119:H119"/>
    <mergeCell ref="G121:G122"/>
    <mergeCell ref="H121:H122"/>
    <mergeCell ref="C2:C10"/>
    <mergeCell ref="D2:D10"/>
    <mergeCell ref="E2:E10"/>
    <mergeCell ref="F2:F10"/>
    <mergeCell ref="C12:C43"/>
    <mergeCell ref="A84:A108"/>
    <mergeCell ref="B84:B108"/>
    <mergeCell ref="G84:H84"/>
    <mergeCell ref="G87:H87"/>
    <mergeCell ref="G89:H89"/>
    <mergeCell ref="G91:H91"/>
    <mergeCell ref="G94:H94"/>
    <mergeCell ref="G103:H103"/>
    <mergeCell ref="G98:H98"/>
    <mergeCell ref="C108:F108"/>
    <mergeCell ref="D12:D43"/>
    <mergeCell ref="E12:E43"/>
    <mergeCell ref="G53:H53"/>
    <mergeCell ref="G20:H20"/>
    <mergeCell ref="G22:H22"/>
    <mergeCell ref="G24:H24"/>
    <mergeCell ref="G34:H34"/>
    <mergeCell ref="F12:F43"/>
    <mergeCell ref="C122:F122"/>
    <mergeCell ref="C109:C121"/>
    <mergeCell ref="D109:D121"/>
    <mergeCell ref="E109:E121"/>
    <mergeCell ref="F109:F121"/>
    <mergeCell ref="G101:H101"/>
    <mergeCell ref="C84:C107"/>
    <mergeCell ref="D84:D107"/>
    <mergeCell ref="E84:E107"/>
    <mergeCell ref="F84:F107"/>
    <mergeCell ref="G107:G108"/>
    <mergeCell ref="H107:H108"/>
    <mergeCell ref="G105:H105"/>
    <mergeCell ref="C45:C82"/>
    <mergeCell ref="D45:D82"/>
    <mergeCell ref="E45:E82"/>
    <mergeCell ref="F45:F82"/>
    <mergeCell ref="G66:H66"/>
    <mergeCell ref="G69:H69"/>
    <mergeCell ref="G73:H73"/>
    <mergeCell ref="G78:H78"/>
    <mergeCell ref="G82:G83"/>
    <mergeCell ref="H82:H83"/>
    <mergeCell ref="B45:B83"/>
    <mergeCell ref="G45:H45"/>
    <mergeCell ref="G48:H48"/>
    <mergeCell ref="G57:H57"/>
    <mergeCell ref="G10:G11"/>
    <mergeCell ref="H10:H11"/>
    <mergeCell ref="C11:F11"/>
    <mergeCell ref="A12:A44"/>
    <mergeCell ref="B12:B44"/>
    <mergeCell ref="G12:H12"/>
    <mergeCell ref="G15:H15"/>
    <mergeCell ref="G17:H17"/>
    <mergeCell ref="A45:A83"/>
    <mergeCell ref="A2:A11"/>
    <mergeCell ref="B2:B11"/>
    <mergeCell ref="G2:H2"/>
    <mergeCell ref="G4:H4"/>
    <mergeCell ref="G8:H8"/>
    <mergeCell ref="G43:G44"/>
    <mergeCell ref="H43:H44"/>
    <mergeCell ref="C44:F44"/>
    <mergeCell ref="G30:H30"/>
    <mergeCell ref="C83:F83"/>
    <mergeCell ref="G51:H5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6.2</vt:lpstr>
      <vt:lpstr>6.3</vt:lpstr>
      <vt:lpstr>6.4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2025-11-06T13:59:37Z</dcterms:modified>
</cp:coreProperties>
</file>